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52" documentId="120_S{2AC9BD13-BADA-5192-A53E-5A8FF88502F6}" xr6:coauthVersionLast="47" xr6:coauthVersionMax="47" xr10:uidLastSave="{94785D75-D04A-4651-BD08-1E363944301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 l="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G3" i="9"/>
  <c r="I3" i="9"/>
  <c r="J3" i="9"/>
  <c r="L3" i="9"/>
  <c r="B4" i="9"/>
  <c r="G4" i="9"/>
  <c r="I4" i="9"/>
  <c r="J4" i="9"/>
  <c r="L4" i="9"/>
  <c r="B5" i="9"/>
  <c r="G5" i="9"/>
  <c r="I5" i="9"/>
  <c r="J5" i="9"/>
  <c r="L5" i="9"/>
  <c r="B6" i="9"/>
  <c r="G6" i="9"/>
  <c r="I6" i="9"/>
  <c r="J6" i="9"/>
  <c r="L6" i="9"/>
  <c r="B7" i="9"/>
  <c r="G7" i="9"/>
  <c r="I7" i="9"/>
  <c r="J7" i="9"/>
  <c r="L7" i="9"/>
  <c r="B8" i="9"/>
  <c r="G8" i="9"/>
  <c r="I8" i="9"/>
  <c r="J8" i="9"/>
  <c r="L8"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<sst xmlns="http://schemas.openxmlformats.org/spreadsheetml/2006/main" count="180301" uniqueCount="39135">
  <si>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</si>
  <si>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</si>
  <si>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</si>
  <si>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</si>
  <si>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</si>
  <si>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</si>
  <si>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</si>
  <si>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</si>
  <si>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</si>
  <si>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</si>
  <si>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</si>
  <si>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</si>
  <si>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</si>
  <si>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</si>
  <si>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</si>
  <si>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</si>
  <si>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</si>
  <si>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</si>
  <si>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</si>
  <si>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</si>
  <si>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</si>
  <si>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</si>
  <si>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</si>
  <si>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</si>
  <si>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</si>
  <si>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</si>
  <si>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</si>
  <si>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</si>
  <si>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</si>
  <si>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</si>
  <si>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</si>
  <si>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</si>
  <si>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</si>
  <si>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</si>
  <si>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</si>
  <si>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</si>
  <si>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</si>
  <si>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</si>
  <si>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</si>
  <si>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</si>
  <si>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</si>
  <si>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</si>
  <si>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</si>
  <si>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</si>
  <si>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</si>
  <si>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</si>
  <si>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</si>
  <si>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</si>
  <si>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</si>
  <si>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</si>
  <si>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</si>
  <si>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</si>
  <si>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</si>
  <si>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</si>
  <si>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</si>
  <si>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</si>
  <si>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</si>
  <si>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</si>
  <si>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</si>
  <si>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</si>
  <si>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</si>
  <si>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</si>
  <si>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</si>
  <si>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</si>
  <si>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</si>
  <si>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</si>
  <si>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</si>
  <si>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</si>
  <si>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</si>
  <si>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</si>
  <si>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</si>
  <si>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</si>
  <si>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</si>
  <si>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</si>
  <si>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</si>
  <si>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</si>
  <si>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</si>
  <si>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</si>
  <si>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</si>
  <si>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</si>
  <si>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</si>
  <si>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</si>
  <si>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</si>
  <si>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</si>
  <si>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</si>
  <si>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</si>
  <si>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</si>
  <si>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</si>
  <si>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</si>
  <si>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</si>
  <si>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</si>
  <si>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</si>
  <si>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</si>
  <si>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</si>
  <si>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</si>
  <si>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</si>
  <si>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</si>
  <si>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</si>
  <si>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</si>
  <si>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</si>
  <si>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</si>
  <si>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</si>
  <si>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</si>
  <si>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</si>
  <si>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</si>
  <si>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</si>
  <si>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</si>
  <si>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</si>
  <si>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</si>
  <si>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</si>
  <si>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</si>
  <si>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</si>
  <si>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</si>
  <si>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</si>
  <si>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</si>
  <si>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</si>
  <si>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</si>
  <si>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</si>
  <si>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</si>
  <si>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</si>
  <si>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</si>
  <si>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</si>
  <si>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</si>
  <si>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</si>
  <si>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</si>
  <si>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</si>
  <si>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</si>
  <si>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</si>
  <si>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</si>
  <si>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</si>
  <si>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</si>
  <si>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</si>
  <si>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</si>
  <si>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</si>
  <si>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</si>
  <si>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</si>
  <si>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</si>
  <si>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</si>
  <si>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</si>
  <si>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</si>
  <si>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</si>
  <si>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</si>
  <si>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</si>
  <si>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</si>
  <si>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</si>
  <si>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</si>
  <si>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</si>
  <si>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</si>
  <si>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</si>
  <si>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</si>
  <si>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</si>
  <si>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</si>
  <si>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</si>
  <si>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</si>
  <si>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</si>
  <si>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</si>
  <si>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</si>
  <si>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</si>
  <si>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</si>
  <si>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</si>
  <si>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</si>
  <si>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</si>
  <si>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</si>
  <si>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</si>
  <si>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</si>
  <si>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</si>
  <si>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</si>
  <si>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</si>
  <si>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</si>
  <si>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</si>
  <si>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</si>
  <si>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</si>
  <si>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</si>
  <si>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</si>
  <si>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</si>
  <si>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</si>
  <si>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</si>
  <si>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</si>
  <si>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</si>
  <si>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</si>
  <si>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</si>
  <si>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</si>
  <si>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</si>
  <si>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</si>
  <si>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</si>
  <si>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</si>
  <si>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</si>
  <si>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</si>
  <si>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</si>
  <si>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</si>
  <si>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</si>
  <si>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</si>
  <si>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</si>
  <si>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</si>
  <si>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</si>
  <si>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</si>
  <si>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</si>
  <si>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</si>
  <si>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</si>
  <si>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</si>
  <si>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</si>
  <si>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</si>
  <si>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</si>
  <si>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</si>
  <si>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</si>
  <si>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</si>
  <si>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</si>
  <si>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</si>
  <si>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</si>
  <si>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</si>
  <si>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</si>
  <si>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</si>
  <si>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</si>
  <si>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</si>
  <si>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</si>
  <si>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</si>
  <si>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</si>
  <si>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</si>
  <si>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</si>
  <si>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</si>
  <si>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</si>
  <si>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</si>
  <si>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</si>
  <si>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</si>
  <si>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</si>
  <si>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</si>
  <si>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</si>
  <si>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</si>
  <si>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</si>
  <si>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</si>
  <si>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</si>
  <si>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</si>
  <si>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</si>
  <si>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</si>
  <si>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</si>
  <si>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</si>
  <si>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</si>
  <si>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</si>
  <si>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</si>
  <si>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</si>
  <si>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</si>
  <si>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</si>
  <si>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</si>
  <si>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</si>
  <si>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</si>
  <si>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</si>
  <si>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</si>
  <si>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</si>
  <si>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</si>
  <si>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</si>
  <si>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</si>
  <si>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</si>
  <si>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</si>
  <si>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</si>
  <si>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</si>
  <si>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</si>
  <si>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</si>
  <si>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</si>
  <si>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</si>
  <si>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</si>
  <si>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</si>
  <si>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</si>
  <si>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</si>
  <si>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</si>
  <si>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</si>
  <si>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</si>
  <si>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</si>
  <si>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</si>
  <si>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</si>
  <si>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</si>
  <si>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</si>
  <si>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</si>
  <si>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</si>
  <si>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</si>
  <si>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</si>
  <si>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</si>
  <si>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</si>
  <si>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</si>
  <si>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</si>
  <si>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</si>
  <si>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</si>
  <si>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</si>
  <si>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</si>
  <si>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</si>
  <si>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</si>
  <si>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</si>
  <si>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</si>
  <si>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</si>
  <si>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</si>
  <si>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</si>
  <si>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</si>
  <si>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</si>
  <si>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</si>
  <si>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</si>
  <si>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</si>
  <si>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</si>
  <si>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</si>
  <si>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</si>
  <si>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</si>
  <si>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</si>
  <si>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</si>
  <si>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</si>
  <si>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</si>
  <si>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</si>
  <si>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</si>
  <si>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</si>
  <si>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</si>
  <si>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</si>
  <si>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</si>
  <si>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</si>
  <si>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</si>
  <si>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</si>
  <si>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</si>
  <si>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</si>
  <si>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</si>
  <si>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</si>
  <si>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</si>
  <si>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</si>
  <si>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</si>
  <si>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</si>
  <si>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</si>
  <si>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</si>
  <si>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</si>
  <si>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</si>
  <si>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</si>
  <si>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</si>
  <si>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</si>
  <si>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</si>
  <si>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</si>
  <si>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</si>
  <si>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</si>
  <si>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</si>
  <si>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</si>
  <si>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</si>
  <si>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</si>
  <si>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</si>
  <si>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</si>
  <si>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</si>
  <si>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</si>
  <si>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</si>
  <si>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</si>
  <si>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</si>
  <si>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</si>
  <si>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</si>
  <si>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</si>
  <si>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</si>
  <si>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</si>
  <si>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</si>
  <si>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</si>
  <si>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</si>
  <si>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</si>
  <si>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</si>
  <si>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</si>
  <si>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</si>
  <si>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</si>
  <si>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</si>
  <si>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</si>
  <si>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</si>
  <si>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</si>
  <si>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</si>
  <si>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</si>
  <si>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</si>
  <si>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</si>
  <si>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</si>
  <si>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</si>
  <si>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</si>
  <si>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</si>
  <si>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</si>
  <si>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</si>
  <si>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</si>
  <si>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</si>
  <si>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</si>
  <si>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</si>
  <si>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</si>
  <si>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</si>
  <si>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</si>
  <si>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</si>
  <si>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</si>
  <si>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</si>
  <si>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</si>
  <si>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</si>
  <si>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</si>
  <si>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</si>
  <si>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</si>
  <si>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</si>
  <si>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</si>
  <si>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</si>
  <si>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</si>
  <si>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</si>
  <si>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</si>
  <si>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</si>
  <si>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</si>
  <si>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</si>
  <si>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</si>
  <si>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</si>
  <si>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</si>
  <si>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</si>
  <si>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</si>
  <si>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</si>
  <si>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</si>
  <si>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</si>
  <si>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</si>
  <si>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</si>
  <si>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</si>
  <si>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</si>
  <si>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</si>
  <si>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</si>
  <si>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</si>
  <si>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</si>
  <si>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</si>
  <si>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</si>
  <si>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</si>
  <si>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</si>
  <si>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</si>
  <si>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</si>
  <si>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</si>
  <si>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</si>
  <si>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</si>
  <si>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</si>
  <si>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</si>
  <si>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</si>
  <si>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</si>
  <si>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</si>
  <si>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</si>
  <si>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</si>
  <si>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</si>
  <si>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</si>
  <si>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</si>
  <si>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</si>
  <si>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</si>
  <si>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</si>
  <si>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</si>
  <si>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</si>
  <si>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</si>
  <si>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</si>
  <si>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</si>
  <si>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</si>
  <si>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</si>
  <si>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</si>
  <si>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</si>
  <si>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</si>
  <si>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</si>
  <si>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</si>
  <si>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</si>
  <si>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</si>
  <si>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</si>
  <si>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</si>
  <si>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</si>
  <si>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</si>
  <si>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</si>
  <si>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</si>
  <si>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</si>
  <si>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</si>
  <si>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</si>
  <si>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</si>
  <si>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</si>
  <si>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</si>
  <si>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</si>
  <si>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</si>
  <si>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</si>
  <si>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</si>
  <si>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</si>
  <si>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</si>
  <si>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</si>
  <si>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</si>
  <si>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</si>
  <si>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</si>
  <si>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</si>
  <si>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</si>
  <si>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</si>
  <si>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</si>
  <si>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</si>
  <si>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</si>
  <si>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</si>
  <si>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</si>
  <si>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</si>
  <si>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</si>
  <si>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</si>
  <si>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</si>
  <si>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</si>
  <si>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</si>
  <si>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</si>
  <si>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</si>
  <si>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</si>
  <si>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</si>
  <si>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</si>
  <si>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</si>
  <si>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</si>
  <si>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</si>
  <si>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</si>
  <si>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</si>
  <si>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</si>
  <si>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</si>
  <si>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</si>
  <si>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</si>
  <si>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</si>
  <si>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</si>
  <si>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</si>
  <si>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</si>
  <si>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</si>
  <si>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</si>
  <si>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</si>
  <si>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</si>
  <si>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</si>
  <si>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</si>
  <si>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</si>
  <si>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</si>
  <si>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</si>
  <si>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</si>
  <si>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</si>
  <si>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</si>
  <si>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</si>
  <si>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</si>
  <si>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</si>
  <si>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</si>
  <si>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</si>
  <si>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</si>
  <si>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</si>
  <si>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</si>
  <si>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</si>
  <si>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</si>
  <si>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</si>
  <si>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</si>
  <si>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</si>
  <si>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</si>
  <si>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</si>
  <si>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</si>
  <si>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</si>
  <si>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</si>
  <si>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</si>
  <si>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</si>
  <si>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</si>
  <si>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</si>
  <si>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</si>
  <si>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</si>
  <si>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</si>
  <si>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</si>
  <si>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</si>
  <si>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</si>
  <si>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</si>
  <si>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</si>
  <si>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</si>
  <si>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</si>
  <si>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</si>
  <si>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</si>
  <si>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</si>
  <si>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</si>
  <si>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</si>
  <si>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</si>
  <si>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</si>
  <si>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</si>
  <si>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</si>
  <si>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</si>
  <si>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</si>
  <si>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</si>
  <si>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</si>
  <si>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</si>
  <si>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</si>
  <si>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</si>
  <si>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</si>
  <si>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</si>
  <si>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</si>
  <si>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</si>
  <si>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</si>
  <si>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</si>
  <si>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</si>
  <si>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</si>
  <si>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</si>
  <si>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</si>
  <si>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</si>
  <si>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</si>
  <si>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</si>
  <si>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</si>
  <si>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</si>
  <si>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</si>
  <si>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</si>
  <si>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</si>
  <si>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</si>
  <si>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</si>
  <si>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</si>
  <si>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</si>
  <si>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</si>
  <si>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</si>
  <si>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</si>
  <si>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</si>
  <si>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</si>
  <si>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</si>
  <si>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</si>
  <si>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</si>
  <si>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</si>
  <si>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</si>
  <si>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</si>
  <si>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</si>
  <si>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</si>
  <si>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</si>
  <si>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</si>
  <si>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</si>
  <si>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</si>
  <si>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</si>
  <si>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</si>
  <si>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</si>
  <si>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</si>
  <si>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</si>
  <si>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</si>
  <si>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</si>
  <si>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</si>
  <si>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</si>
  <si>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</si>
  <si>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</si>
  <si>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</si>
  <si>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</si>
  <si>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</si>
  <si>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</si>
  <si>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</si>
  <si>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</si>
  <si>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</si>
  <si>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</si>
  <si>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</si>
  <si>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</si>
  <si>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</si>
  <si>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</si>
  <si>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</si>
  <si>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</si>
  <si>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</si>
  <si>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</si>
  <si>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</si>
  <si>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</si>
  <si>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</si>
  <si>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</si>
  <si>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</si>
  <si>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</si>
  <si>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</si>
  <si>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</si>
  <si>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</si>
  <si>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</si>
  <si>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</si>
  <si>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</si>
  <si>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</si>
  <si>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</si>
  <si>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</si>
  <si>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</si>
  <si>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</si>
  <si>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</si>
  <si>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</si>
  <si>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</si>
  <si>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</si>
  <si>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</si>
  <si>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</si>
  <si>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</si>
  <si>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</si>
  <si>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</si>
  <si>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</si>
  <si>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</si>
  <si>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</si>
  <si>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</si>
  <si>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</si>
  <si>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</si>
  <si>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</si>
  <si>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</si>
  <si>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</si>
  <si>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</si>
  <si>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</si>
  <si>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</si>
  <si>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</si>
  <si>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</si>
  <si>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</si>
  <si>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</si>
  <si>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</si>
  <si>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</si>
  <si>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</si>
  <si>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</si>
  <si>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</si>
  <si>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</si>
  <si>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</si>
  <si>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</si>
  <si>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</si>
  <si>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</si>
  <si>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</si>
  <si>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</si>
  <si>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</si>
  <si>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</si>
  <si>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</si>
  <si>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</si>
  <si>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</si>
  <si>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</si>
  <si>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</si>
  <si>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</si>
  <si>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</si>
  <si>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</si>
  <si>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</si>
  <si>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</si>
  <si>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</si>
  <si>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</si>
  <si>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</si>
  <si>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</si>
  <si>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</si>
  <si>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</si>
  <si>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</si>
  <si>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</si>
  <si>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</si>
  <si>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</si>
  <si>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</si>
  <si>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</si>
  <si>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</si>
  <si>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</si>
  <si>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</si>
  <si>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</si>
  <si>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</si>
  <si>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</si>
  <si>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</si>
  <si>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</si>
  <si>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</si>
  <si>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</si>
  <si>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</si>
  <si>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</si>
  <si>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</si>
  <si>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</si>
  <si>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</si>
  <si>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</si>
  <si>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</si>
  <si>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</si>
  <si>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</si>
  <si>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</si>
  <si>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</si>
  <si>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</si>
  <si>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</si>
  <si>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</si>
  <si>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</si>
  <si>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</si>
  <si>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</si>
  <si>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</si>
  <si>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</si>
  <si>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</si>
  <si>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</si>
  <si>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</si>
  <si>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</si>
  <si>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</si>
  <si>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</si>
  <si>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</si>
  <si>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</si>
  <si>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</si>
  <si>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</si>
  <si>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</si>
  <si>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</si>
  <si>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</si>
  <si>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</si>
  <si>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</si>
  <si>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</si>
  <si>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</si>
  <si>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</si>
  <si>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</si>
  <si>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</si>
  <si>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</si>
  <si>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</si>
  <si>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</si>
  <si>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</si>
  <si>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</si>
  <si>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</si>
  <si>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</si>
  <si>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</si>
  <si>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</si>
  <si>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</si>
  <si>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</si>
  <si>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</si>
  <si>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</si>
  <si>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</si>
  <si>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</si>
  <si>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</si>
  <si>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</si>
  <si>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</si>
  <si>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</si>
  <si>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</si>
  <si>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</si>
  <si>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</si>
  <si>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</si>
  <si>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</si>
  <si>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</si>
  <si>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</si>
  <si>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</si>
  <si>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</si>
  <si>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</si>
  <si>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</si>
  <si>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</si>
  <si>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</si>
  <si>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</si>
  <si>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</si>
  <si>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</si>
  <si>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</si>
  <si>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</si>
  <si>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</si>
  <si>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</si>
  <si>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</si>
  <si>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</si>
  <si>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</si>
  <si>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</si>
  <si>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</si>
  <si>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</si>
  <si>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</si>
  <si>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</si>
  <si>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</si>
  <si>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</si>
  <si>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</si>
  <si>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</si>
  <si>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</si>
  <si>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</si>
  <si>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</si>
  <si>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</si>
  <si>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</si>
  <si>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</si>
  <si>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</si>
  <si>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</si>
  <si>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</si>
  <si>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</si>
  <si>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</si>
  <si>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</si>
  <si>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</si>
  <si>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</si>
  <si>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</si>
  <si>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</si>
  <si>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</si>
  <si>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</si>
  <si>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</si>
  <si>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</si>
  <si>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</si>
  <si>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</si>
  <si>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</si>
  <si>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</si>
  <si>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</si>
  <si>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</si>
  <si>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</si>
  <si>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</si>
  <si>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</si>
  <si>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</si>
  <si>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</si>
  <si>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</si>
  <si>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</si>
  <si>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</si>
  <si>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</si>
  <si>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</si>
  <si>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</si>
  <si>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</si>
  <si>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</si>
  <si>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</si>
  <si>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</si>
  <si>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</si>
  <si>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</si>
  <si>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</si>
  <si>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</si>
  <si>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</si>
  <si>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</si>
  <si>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</si>
  <si>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</si>
  <si>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</si>
  <si>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</si>
  <si>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</si>
  <si>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</si>
  <si>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</si>
  <si>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</si>
  <si>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</si>
  <si>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</si>
  <si>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</si>
  <si>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</si>
  <si>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</si>
  <si>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</si>
  <si>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</si>
  <si>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</si>
  <si>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</si>
  <si>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</si>
  <si>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</si>
  <si>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</si>
  <si>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</si>
  <si>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</si>
  <si>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</si>
  <si>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</si>
  <si>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</si>
  <si>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</si>
  <si>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</si>
  <si>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</si>
  <si>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</si>
  <si>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</si>
  <si>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</si>
  <si>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</si>
  <si>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</si>
  <si>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</si>
  <si>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</si>
  <si>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</si>
  <si>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</si>
  <si>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</si>
  <si>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</si>
  <si>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</si>
  <si>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</si>
  <si>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</si>
  <si>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</si>
  <si>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</si>
  <si>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</si>
  <si>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</si>
  <si>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</si>
  <si>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</si>
  <si>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</si>
  <si>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</si>
  <si>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</si>
  <si>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</si>
  <si>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</si>
  <si>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</si>
  <si>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</si>
  <si>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</si>
  <si>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</si>
  <si>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</si>
  <si>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</si>
  <si>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</si>
  <si>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</si>
  <si>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</si>
  <si>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</si>
  <si>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</si>
  <si>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</si>
  <si>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</si>
  <si>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</si>
  <si>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</si>
  <si>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</si>
  <si>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</si>
  <si>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</si>
  <si>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</si>
  <si>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</si>
  <si>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</si>
  <si>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</si>
  <si>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</si>
  <si>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</si>
  <si>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</si>
  <si>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</si>
  <si>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</si>
  <si>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</si>
  <si>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</si>
  <si>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</si>
  <si>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</si>
  <si>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</si>
  <si>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</si>
  <si>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</si>
  <si>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</si>
  <si>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</si>
  <si>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</si>
  <si>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</si>
  <si>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</si>
  <si>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</si>
  <si>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</si>
  <si>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</si>
  <si>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</si>
  <si>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</si>
  <si>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</si>
  <si>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</si>
  <si>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</si>
  <si>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</si>
  <si>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</si>
  <si>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</si>
  <si>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</si>
  <si>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</si>
  <si>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</si>
  <si>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</si>
  <si>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</si>
  <si>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</si>
  <si>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</si>
  <si>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</si>
  <si>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</si>
  <si>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</si>
  <si>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</si>
  <si>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</si>
  <si>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</si>
  <si>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</si>
  <si>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</si>
  <si>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</si>
  <si>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</si>
  <si>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</si>
  <si>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</si>
  <si>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</si>
  <si>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</si>
  <si>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</si>
  <si>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</si>
  <si>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</si>
  <si>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</si>
  <si>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</si>
  <si>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</si>
  <si>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</si>
  <si>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</si>
  <si>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</si>
  <si>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</si>
  <si>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</si>
  <si>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</si>
  <si>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</si>
  <si>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</si>
  <si>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</si>
  <si>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</si>
  <si>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</si>
  <si>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</si>
  <si>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</si>
  <si>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</si>
  <si>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</si>
  <si>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</si>
  <si>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</si>
  <si>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</si>
  <si>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</si>
  <si>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</si>
  <si>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</si>
  <si>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</si>
  <si>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</si>
  <si>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</si>
  <si>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</si>
  <si>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</si>
  <si>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</si>
  <si>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</si>
  <si>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</si>
  <si>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</si>
  <si>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</si>
  <si>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</si>
  <si>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</si>
  <si>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</si>
  <si>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</si>
  <si>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</si>
  <si>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</si>
  <si>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</si>
  <si>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</si>
  <si>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</si>
  <si>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</si>
  <si>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</si>
  <si>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</si>
  <si>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</si>
  <si>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</si>
  <si>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</si>
  <si>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</si>
  <si>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</si>
  <si>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</si>
  <si>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</si>
  <si>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</si>
  <si>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</si>
  <si>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</si>
  <si>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</si>
  <si>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</si>
  <si>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</si>
  <si>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</si>
  <si>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</si>
  <si>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</si>
  <si>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</si>
  <si>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</si>
  <si>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</si>
  <si>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</si>
  <si>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</si>
  <si>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</si>
  <si>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</si>
  <si>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</si>
  <si>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</si>
  <si>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</si>
  <si>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</si>
  <si>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</si>
  <si>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</si>
  <si>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</si>
  <si>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</si>
  <si>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</si>
  <si>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</si>
  <si>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</si>
  <si>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</si>
  <si>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</si>
  <si>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</si>
  <si>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</si>
  <si>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</si>
  <si>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</si>
  <si>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</si>
  <si>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</si>
  <si>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</si>
  <si>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</si>
  <si>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</si>
  <si>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</si>
  <si>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</si>
  <si>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</si>
  <si>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</si>
  <si>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</si>
  <si>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</si>
  <si>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</si>
  <si>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</si>
  <si>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</si>
  <si>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</si>
  <si>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</si>
  <si>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</si>
  <si>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</si>
  <si>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</si>
  <si>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</si>
  <si>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</si>
  <si>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</si>
  <si>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</si>
  <si>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</si>
  <si>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</si>
  <si>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</si>
  <si>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</si>
  <si>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</si>
  <si>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</si>
  <si>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</si>
  <si>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</si>
  <si>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</si>
  <si>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</si>
  <si>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</si>
  <si>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</si>
  <si>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</si>
  <si>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</si>
  <si>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</si>
  <si>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</si>
  <si>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</si>
  <si>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</si>
  <si>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</si>
  <si>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</si>
  <si>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</si>
  <si>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</si>
  <si>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</si>
  <si>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</si>
  <si>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</si>
  <si>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</si>
  <si>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</si>
  <si>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</si>
  <si>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</si>
  <si>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</si>
  <si>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</si>
  <si>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</si>
  <si>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</si>
  <si>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</si>
  <si>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</si>
  <si>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</si>
  <si>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</si>
  <si>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</si>
  <si>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</si>
  <si>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</si>
  <si>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</si>
  <si>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</si>
  <si>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</si>
  <si>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</si>
  <si>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</si>
  <si>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</si>
  <si>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</si>
  <si>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</si>
  <si>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</si>
  <si>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</si>
  <si>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</si>
  <si>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</si>
  <si>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</si>
  <si>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</si>
  <si>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</si>
  <si>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</si>
  <si>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</si>
  <si>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</si>
  <si>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</si>
  <si>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</si>
  <si>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</si>
  <si>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</si>
  <si>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</si>
  <si>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</si>
  <si>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</si>
  <si>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</si>
  <si>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</si>
  <si>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</si>
  <si>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</si>
  <si>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</si>
  <si>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</si>
  <si>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</si>
  <si>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</si>
  <si>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</si>
  <si>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</si>
  <si>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</si>
  <si>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</si>
  <si>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</si>
  <si>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</si>
  <si>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</si>
  <si>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</si>
  <si>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</si>
  <si>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</si>
  <si>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</si>
  <si>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</si>
  <si>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</si>
  <si>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</si>
  <si>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</si>
  <si>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</si>
  <si>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</si>
  <si>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</si>
  <si>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</si>
  <si>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</si>
  <si>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</si>
  <si>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</si>
  <si>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</si>
  <si>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</si>
  <si>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</si>
  <si>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</si>
  <si>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</si>
  <si>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</si>
  <si>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</si>
  <si>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</si>
  <si>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</si>
  <si>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</si>
  <si>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</si>
  <si>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</si>
  <si>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</si>
  <si>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</si>
  <si>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</si>
  <si>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</si>
  <si>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</si>
  <si>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</si>
  <si>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</si>
  <si>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</si>
  <si>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</si>
  <si>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</si>
  <si>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</si>
  <si>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</si>
  <si>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</si>
  <si>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</si>
  <si>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</si>
  <si>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</si>
  <si>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</si>
  <si>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</si>
  <si>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</si>
  <si>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</si>
  <si>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</si>
  <si>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</si>
  <si>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</si>
  <si>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</si>
  <si>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</si>
  <si>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</si>
  <si>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</si>
  <si>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</si>
  <si>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</si>
  <si>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</si>
  <si>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</si>
  <si>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</si>
  <si>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</si>
  <si>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</si>
  <si>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</si>
  <si>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</si>
  <si>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</si>
  <si>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</si>
  <si>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</si>
  <si>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</si>
  <si>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</si>
  <si>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</si>
  <si>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</si>
  <si>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</si>
  <si>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</si>
  <si>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</si>
  <si>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</si>
  <si>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</si>
  <si>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</si>
  <si>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</si>
  <si>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</si>
  <si>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</si>
  <si>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</si>
  <si>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</si>
  <si>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</si>
  <si>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</si>
  <si>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</si>
  <si>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</si>
  <si>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</si>
  <si>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</si>
  <si>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</si>
  <si>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</si>
  <si>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</si>
  <si>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</si>
  <si>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</si>
  <si>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</si>
  <si>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</si>
  <si>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</si>
  <si>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</si>
  <si>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</si>
  <si>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</si>
  <si>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</si>
  <si>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</si>
  <si>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</si>
  <si>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</si>
  <si>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</si>
  <si>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</si>
  <si>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</si>
  <si>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</si>
  <si>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</si>
  <si>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</si>
  <si>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</si>
  <si>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</si>
  <si>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</si>
  <si>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</si>
  <si>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</si>
  <si>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</si>
  <si>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</si>
  <si>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</si>
  <si>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</si>
  <si>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</si>
  <si>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</si>
  <si>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</si>
  <si>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</si>
  <si>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</si>
  <si>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</si>
  <si>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</si>
  <si>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</si>
  <si>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</si>
  <si>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</si>
  <si>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</si>
  <si>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</si>
  <si>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</si>
  <si>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</si>
  <si>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</si>
  <si>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</si>
  <si>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</si>
  <si>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</si>
  <si>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</si>
  <si>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</si>
  <si>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</si>
  <si>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</si>
  <si>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</si>
  <si>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</si>
  <si>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</si>
  <si>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</si>
  <si>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</si>
  <si>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</si>
  <si>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</si>
  <si>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</si>
  <si>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</si>
  <si>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</si>
  <si>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</si>
  <si>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</si>
  <si>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</si>
  <si>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</si>
  <si>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</si>
  <si>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</si>
  <si>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</si>
  <si>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</si>
  <si>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</si>
  <si>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</si>
  <si>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</si>
  <si>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</si>
  <si>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</si>
  <si>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</si>
  <si>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</si>
  <si>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</si>
  <si>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</si>
  <si>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</si>
  <si>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</si>
  <si>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</si>
  <si>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</si>
  <si>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</si>
  <si>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</si>
  <si>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</si>
  <si>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</si>
  <si>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</si>
  <si>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</si>
  <si>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</si>
  <si>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</si>
  <si>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</si>
  <si>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</si>
  <si>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</si>
  <si>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</si>
  <si>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</si>
  <si>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</si>
  <si>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</si>
  <si>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</si>
  <si>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</si>
  <si>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</si>
  <si>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</si>
  <si>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</si>
  <si>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</si>
  <si>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</si>
  <si>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</si>
  <si>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</si>
  <si>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</si>
  <si>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</si>
  <si>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</si>
  <si>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</si>
  <si>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</si>
  <si>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</si>
  <si>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</si>
  <si>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</si>
  <si>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</si>
  <si>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</si>
  <si>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</si>
  <si>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</si>
  <si>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</si>
  <si>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</si>
  <si>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</si>
  <si>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</si>
  <si>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</si>
  <si>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</si>
  <si>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</si>
  <si>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</si>
  <si>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</si>
  <si>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</si>
  <si>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</si>
  <si>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</si>
  <si>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</si>
  <si>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</si>
  <si>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</si>
  <si>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</si>
  <si>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</si>
  <si>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</si>
  <si>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</si>
  <si>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</si>
  <si>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</si>
  <si>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</si>
  <si>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</si>
  <si>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</si>
  <si>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</si>
  <si>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</si>
  <si>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</si>
  <si>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</si>
  <si>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</si>
  <si>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</si>
  <si>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</si>
  <si>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</si>
  <si>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</si>
  <si>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</si>
  <si>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</si>
  <si>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</si>
  <si>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</si>
  <si>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</si>
  <si>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</si>
  <si>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</si>
  <si>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</si>
  <si>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</si>
  <si>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</si>
  <si>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</si>
  <si>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</si>
  <si>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</si>
  <si>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</si>
  <si>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</si>
  <si>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</si>
  <si>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</si>
  <si>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</si>
  <si>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</si>
  <si>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</si>
  <si>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</si>
  <si>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</si>
  <si>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</si>
  <si>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</si>
  <si>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</si>
  <si>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</si>
  <si>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</si>
  <si>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</si>
  <si>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</si>
  <si>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</si>
  <si>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</si>
  <si>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</si>
  <si>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</si>
  <si>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</si>
  <si>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</si>
  <si>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</si>
  <si>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</si>
  <si>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</si>
  <si>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</si>
  <si>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</si>
  <si>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</si>
  <si>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</si>
  <si>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</si>
  <si>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</si>
  <si>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</si>
  <si>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</si>
  <si>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</si>
  <si>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</si>
  <si>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</si>
  <si>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</si>
  <si>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</si>
  <si>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</si>
  <si>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</si>
  <si>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</si>
  <si>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</si>
  <si>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</si>
  <si>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</si>
  <si>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</si>
  <si>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</si>
  <si>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</si>
  <si>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</si>
  <si>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</si>
  <si>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</si>
  <si>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</si>
  <si>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</si>
  <si>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</si>
  <si>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</si>
  <si>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</si>
  <si>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</si>
  <si>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</si>
  <si>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</si>
  <si>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</si>
  <si>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</si>
  <si>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</si>
  <si>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</si>
  <si>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</si>
  <si>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</si>
  <si>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</si>
  <si>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</si>
  <si>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</si>
  <si>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</si>
  <si>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</si>
  <si>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</si>
  <si>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</si>
  <si>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</si>
  <si>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</si>
  <si>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</si>
  <si>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</si>
  <si>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</si>
  <si>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</si>
  <si>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</si>
  <si>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</si>
  <si>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</si>
  <si>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</si>
  <si>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</si>
  <si>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</si>
  <si>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</si>
  <si>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</si>
  <si>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</si>
  <si>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</si>
  <si>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</si>
  <si>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</si>
  <si>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</si>
  <si>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</si>
  <si>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</si>
  <si>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</si>
  <si>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</si>
  <si>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</si>
  <si>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</si>
  <si>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</si>
  <si>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</si>
  <si>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</si>
  <si>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</si>
  <si>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</si>
  <si>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</si>
  <si>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</si>
  <si>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</si>
  <si>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</si>
  <si>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</si>
  <si>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</si>
  <si>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</si>
  <si>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</si>
  <si>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</si>
  <si>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</si>
  <si>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</si>
  <si>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</si>
  <si>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</si>
  <si>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</si>
  <si>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</si>
  <si>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</si>
  <si>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</si>
  <si>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</si>
  <si>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</si>
  <si>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</si>
  <si>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</si>
  <si>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</si>
  <si>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</si>
  <si>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</si>
  <si>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</si>
  <si>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</si>
  <si>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</si>
  <si>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</si>
  <si>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</si>
  <si>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</si>
  <si>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</si>
  <si>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</si>
  <si>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</si>
  <si>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</si>
  <si>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</si>
  <si>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</si>
  <si>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</si>
  <si>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</si>
  <si>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</si>
  <si>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</si>
  <si>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</si>
  <si>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</si>
  <si>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</si>
  <si>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</si>
  <si>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</si>
  <si>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</si>
  <si>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</si>
  <si>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</si>
  <si>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</si>
  <si>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</si>
  <si>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</si>
  <si>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</si>
  <si>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</si>
  <si>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</si>
  <si>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</si>
  <si>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</si>
  <si>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</si>
  <si>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</si>
  <si>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</si>
  <si>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</si>
  <si>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</si>
  <si>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</si>
  <si>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</si>
  <si>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</si>
  <si>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</si>
  <si>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</si>
  <si>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</si>
  <si>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</si>
  <si>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</si>
  <si>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</si>
  <si>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</si>
  <si>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</si>
  <si>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</si>
  <si>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</si>
  <si>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</si>
  <si>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</si>
  <si>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</si>
  <si>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</si>
  <si>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</si>
  <si>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</si>
  <si>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</si>
  <si>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</si>
  <si>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</si>
  <si>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</si>
  <si>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</si>
  <si>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</si>
  <si>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</si>
  <si>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</si>
  <si>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</si>
  <si>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</si>
  <si>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</si>
  <si>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</si>
  <si>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</si>
  <si>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</si>
  <si>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</si>
  <si>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</si>
  <si>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</si>
  <si>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</si>
  <si>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</si>
  <si>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</si>
  <si>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</si>
  <si>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</si>
  <si>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</si>
  <si>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</si>
  <si>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</si>
  <si>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</si>
  <si>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</si>
  <si>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</si>
  <si>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</si>
  <si>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</si>
  <si>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</si>
  <si>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</si>
  <si>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</si>
  <si>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</si>
  <si>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</si>
  <si>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</si>
  <si>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</si>
  <si>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</si>
  <si>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</si>
  <si>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</si>
  <si>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</si>
  <si>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</si>
  <si>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</si>
  <si>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</si>
  <si>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</si>
  <si>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</si>
  <si>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</si>
  <si>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</si>
  <si>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</si>
  <si>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</si>
  <si>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</si>
  <si>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</si>
  <si>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</si>
  <si>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</si>
  <si>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</si>
  <si>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</si>
  <si>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</si>
  <si>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</si>
  <si>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</si>
  <si>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</si>
  <si>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</si>
  <si>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</si>
  <si>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</si>
  <si>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</si>
  <si>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</si>
  <si>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</si>
  <si>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</si>
  <si>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</si>
  <si>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</si>
  <si>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</si>
  <si>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</si>
  <si>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</si>
  <si>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</si>
  <si>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</si>
  <si>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</si>
  <si>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</si>
  <si>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</si>
  <si>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</si>
  <si>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</si>
  <si>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</si>
  <si>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</si>
  <si>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</si>
  <si>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</si>
  <si>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</si>
  <si>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</si>
  <si>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</si>
  <si>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</si>
  <si>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</si>
  <si>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</si>
  <si>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</si>
  <si>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</si>
  <si>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</si>
  <si>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</si>
  <si>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</si>
  <si>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</si>
  <si>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</si>
  <si>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</si>
  <si>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</si>
  <si>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</si>
  <si>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</si>
  <si>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</si>
  <si>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</si>
  <si>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</si>
  <si>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</si>
  <si>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</si>
  <si>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</si>
  <si>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</si>
  <si>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</si>
  <si>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</si>
  <si>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</si>
  <si>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</si>
  <si>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</si>
  <si>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</si>
  <si>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</si>
  <si>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</si>
  <si>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</si>
  <si>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</si>
  <si>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</si>
  <si>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</si>
  <si>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</si>
  <si>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</si>
  <si>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</si>
  <si>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</si>
  <si>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</si>
  <si>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</si>
  <si>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</si>
  <si>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</si>
  <si>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</si>
  <si>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</si>
  <si>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</si>
  <si>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</si>
  <si>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</si>
  <si>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</si>
  <si>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</si>
  <si>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</si>
  <si>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</si>
  <si>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</si>
  <si>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</si>
  <si>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</si>
  <si>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</si>
  <si>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</si>
  <si>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</si>
  <si>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</si>
  <si>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</si>
  <si>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</si>
  <si>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</si>
  <si>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</si>
  <si>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</si>
  <si>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</si>
  <si>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</si>
  <si>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</si>
  <si>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</si>
  <si>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</si>
  <si>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</si>
  <si>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</si>
  <si>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</si>
  <si>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</si>
  <si>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</si>
  <si>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</si>
  <si>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</si>
  <si>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</si>
  <si>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</si>
  <si>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</si>
  <si>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</si>
  <si>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</si>
  <si>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</si>
  <si>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</si>
  <si>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</si>
  <si>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</si>
  <si>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</si>
  <si>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</si>
  <si>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</si>
  <si>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</si>
  <si>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</si>
  <si>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</si>
  <si>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</si>
  <si>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</si>
  <si>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</si>
  <si>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</si>
  <si>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</si>
  <si>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</si>
  <si>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</si>
  <si>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</si>
  <si>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</si>
  <si>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</si>
  <si>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</si>
  <si>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</si>
  <si>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</si>
  <si>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</si>
  <si>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</si>
  <si>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</si>
  <si>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</si>
  <si>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</si>
  <si>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</si>
  <si>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</si>
  <si>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</si>
  <si>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</si>
  <si>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</si>
  <si>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</si>
  <si>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</si>
  <si>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</si>
  <si>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</si>
  <si>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</si>
  <si>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</si>
  <si>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</si>
  <si>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</si>
  <si>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</si>
  <si>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</si>
  <si>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</si>
  <si>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</si>
  <si>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</si>
  <si>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</si>
  <si>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</si>
  <si>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</si>
  <si>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</si>
  <si>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</si>
  <si>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</si>
  <si>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</si>
  <si>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</si>
  <si>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</si>
  <si>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</si>
  <si>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</si>
  <si>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</si>
  <si>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</si>
  <si>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</si>
  <si>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</si>
  <si>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</si>
  <si>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</si>
  <si>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</si>
  <si>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</si>
  <si>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</si>
  <si>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</si>
  <si>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</si>
  <si>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</si>
  <si>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</si>
  <si>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</si>
  <si>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</si>
  <si>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</si>
  <si>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</si>
  <si>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</si>
  <si>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</si>
  <si>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</si>
  <si>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</si>
  <si>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</si>
  <si>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</si>
  <si>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</si>
  <si>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</si>
  <si>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</si>
  <si>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</si>
  <si>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</si>
  <si>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</si>
  <si>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</si>
  <si>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</si>
  <si>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</si>
  <si>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</si>
  <si>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</si>
  <si>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</si>
  <si>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</si>
  <si>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</si>
  <si>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</si>
  <si>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</si>
  <si>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</si>
  <si>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</si>
  <si>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</si>
  <si>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</si>
  <si>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</si>
  <si>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</si>
  <si>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</si>
  <si>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</si>
  <si>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</si>
  <si>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</si>
  <si>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</si>
  <si>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</si>
  <si>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</si>
  <si>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</si>
  <si>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</si>
  <si>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</si>
  <si>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</si>
  <si>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</si>
  <si>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</si>
  <si>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</si>
  <si>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</si>
  <si>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</si>
  <si>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</si>
  <si>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</si>
  <si>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</si>
  <si>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</si>
  <si>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</si>
  <si>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</si>
  <si>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</si>
  <si>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</si>
  <si>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</si>
  <si>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</si>
  <si>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</si>
  <si>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</si>
  <si>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</si>
  <si>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</si>
  <si>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</si>
  <si>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</si>
  <si>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</si>
  <si>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</si>
  <si>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</si>
  <si>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</si>
  <si>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</si>
  <si>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</si>
  <si>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</si>
  <si>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</si>
  <si>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</si>
  <si>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</si>
  <si>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</si>
  <si>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</si>
  <si>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</si>
  <si>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</si>
  <si>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</si>
  <si>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</si>
  <si>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</si>
  <si>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</si>
  <si>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</si>
  <si>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</si>
  <si>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</si>
  <si>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</si>
  <si>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</si>
  <si>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</si>
  <si>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</si>
  <si>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</si>
  <si>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</si>
  <si>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</si>
  <si>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</si>
  <si>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</si>
  <si>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</si>
  <si>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</si>
  <si>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</si>
  <si>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</si>
  <si>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</si>
  <si>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</si>
  <si>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</si>
  <si>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</si>
  <si>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</si>
  <si>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</si>
  <si>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</si>
  <si>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</si>
  <si>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</si>
  <si>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</si>
  <si>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</si>
  <si>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</si>
  <si>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</si>
  <si>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</si>
  <si>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</si>
  <si>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</si>
  <si>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</si>
  <si>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</si>
  <si>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</si>
  <si>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</si>
  <si>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</si>
  <si>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</si>
  <si>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</si>
  <si>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</si>
  <si>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</si>
  <si>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</si>
  <si>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</si>
  <si>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</si>
  <si>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</si>
  <si>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</si>
  <si>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</si>
  <si>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</si>
  <si>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</si>
  <si>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</si>
  <si>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</si>
  <si>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</si>
  <si>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</si>
  <si>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</si>
  <si>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</si>
  <si>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</si>
  <si>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</si>
  <si>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</si>
  <si>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</si>
  <si>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</si>
  <si>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</si>
  <si>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</si>
  <si>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</si>
  <si>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</si>
  <si>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</si>
  <si>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</si>
  <si>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</si>
  <si>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</si>
  <si>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</si>
  <si>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</si>
  <si>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</si>
  <si>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</si>
  <si>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</si>
  <si>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</si>
  <si>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</si>
  <si>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</si>
  <si>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</si>
  <si>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</si>
  <si>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</si>
  <si>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</si>
  <si>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</si>
  <si>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</si>
  <si>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</si>
  <si>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</si>
  <si>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</si>
  <si>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</si>
  <si>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</si>
  <si>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</si>
  <si>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</si>
  <si>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</si>
  <si>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</si>
  <si>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</si>
  <si>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</si>
  <si>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</si>
  <si>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</si>
  <si>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</si>
  <si>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</si>
  <si>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</si>
  <si>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</si>
  <si>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</si>
  <si>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</si>
  <si>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</si>
  <si>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</si>
  <si>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</si>
  <si>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</si>
  <si>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</si>
  <si>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</si>
  <si>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</si>
  <si>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</si>
  <si>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</si>
  <si>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</si>
  <si>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</si>
  <si>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</si>
  <si>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</si>
  <si>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</si>
  <si>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</si>
  <si>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</si>
  <si>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</si>
  <si>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</si>
  <si>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</si>
  <si>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</si>
  <si>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</si>
  <si>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</si>
  <si>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</si>
  <si>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</si>
  <si>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</si>
  <si>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</si>
  <si>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</si>
  <si>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</si>
  <si>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</si>
  <si>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</si>
  <si>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</si>
  <si>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</si>
  <si>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</si>
  <si>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</si>
  <si>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</si>
  <si>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</si>
  <si>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</si>
  <si>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</si>
  <si>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</si>
  <si>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</si>
  <si>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</si>
  <si>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</si>
  <si>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</si>
  <si>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</si>
  <si>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</si>
  <si>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</si>
  <si>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</si>
  <si>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</si>
  <si>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</si>
  <si>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</si>
  <si>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</si>
  <si>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</si>
  <si>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</si>
  <si>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</si>
  <si>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</si>
  <si>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</si>
  <si>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</si>
  <si>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</si>
  <si>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</si>
  <si>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</si>
  <si>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</si>
  <si>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</si>
  <si>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</si>
  <si>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</si>
  <si>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</si>
  <si>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</si>
  <si>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</si>
  <si>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</si>
  <si>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</si>
  <si>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</si>
  <si>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</si>
  <si>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</si>
  <si>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</si>
  <si>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</si>
  <si>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</si>
  <si>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</si>
  <si>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</si>
  <si>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</si>
  <si>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</si>
  <si>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</si>
  <si>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</si>
  <si>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</si>
  <si>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</si>
  <si>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</si>
  <si>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</si>
  <si>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</si>
  <si>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</si>
  <si>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</si>
  <si>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</si>
  <si>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</si>
  <si>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</si>
  <si>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</si>
  <si>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</si>
  <si>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</si>
  <si>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</si>
  <si>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</si>
  <si>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</si>
  <si>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</si>
  <si>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</si>
  <si>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</si>
  <si>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</si>
  <si>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</si>
  <si>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</si>
  <si>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</si>
  <si>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</si>
  <si>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</si>
  <si>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</si>
  <si>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</si>
  <si>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</si>
  <si>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</si>
  <si>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</si>
  <si>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</si>
  <si>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</si>
  <si>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</si>
  <si>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</si>
  <si>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</si>
  <si>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</si>
  <si>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</si>
  <si>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</si>
  <si>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</si>
  <si>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</si>
  <si>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</si>
  <si>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</si>
  <si>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</si>
  <si>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</si>
  <si>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</si>
  <si>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</si>
  <si>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</si>
  <si>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</si>
  <si>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</si>
  <si>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</si>
  <si>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</si>
  <si>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</si>
  <si>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</si>
  <si>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</si>
  <si>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</si>
  <si>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</si>
  <si>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</si>
  <si>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</si>
  <si>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</si>
  <si>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</si>
  <si>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</si>
  <si>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</si>
  <si>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</si>
  <si>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</si>
  <si>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</si>
  <si>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</si>
  <si>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</si>
  <si>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</si>
  <si>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</si>
  <si>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</si>
  <si>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</si>
  <si>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</si>
  <si>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</si>
  <si>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</si>
  <si>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</si>
  <si>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</si>
  <si>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</si>
  <si>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</si>
  <si>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</si>
  <si>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</si>
  <si>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</si>
  <si>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</si>
  <si>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</si>
  <si>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</si>
  <si>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</si>
  <si>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</si>
  <si>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</si>
  <si>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</si>
  <si>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</si>
  <si>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</si>
  <si>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</si>
  <si>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</si>
  <si>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</si>
  <si>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</si>
  <si>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</si>
  <si>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</si>
  <si>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</si>
  <si>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</si>
  <si>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</si>
  <si>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</si>
  <si>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</si>
  <si>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</si>
  <si>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</si>
  <si>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</si>
  <si>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</si>
  <si>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</si>
  <si>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</si>
  <si>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</si>
  <si>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</si>
  <si>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</si>
  <si>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</si>
  <si>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</si>
  <si>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</si>
  <si>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</si>
  <si>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</si>
  <si>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</si>
  <si>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</si>
  <si>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</si>
  <si>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</si>
  <si>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</si>
  <si>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</si>
  <si>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</si>
  <si>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</si>
  <si>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</si>
  <si>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</si>
  <si>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</si>
  <si>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</si>
  <si>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</si>
  <si>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</si>
  <si>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</si>
  <si>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</si>
  <si>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</si>
  <si>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</si>
  <si>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</si>
  <si>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</si>
  <si>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</si>
  <si>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</si>
  <si>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</si>
  <si>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</si>
  <si>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</si>
  <si>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</si>
  <si>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</si>
  <si>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</si>
  <si>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</si>
  <si>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</si>
  <si>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</si>
  <si>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</si>
  <si>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</si>
  <si>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</si>
  <si>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</si>
  <si>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</si>
  <si>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</si>
  <si>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</si>
  <si>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</si>
  <si>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</si>
  <si>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</si>
  <si>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</si>
  <si>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</si>
  <si>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</si>
  <si>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</si>
  <si>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</si>
  <si>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</si>
  <si>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</si>
  <si>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</si>
  <si>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</si>
  <si>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</si>
  <si>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</si>
  <si>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</si>
  <si>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</si>
  <si>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</si>
  <si>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</si>
  <si>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</si>
  <si>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</si>
  <si>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</si>
  <si>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</si>
  <si>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</si>
  <si>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</si>
  <si>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</si>
  <si>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</si>
  <si>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</si>
  <si>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</si>
  <si>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</si>
  <si>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</si>
  <si>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</si>
  <si>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</si>
  <si>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</si>
  <si>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</si>
  <si>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</si>
  <si>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</si>
  <si>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</si>
  <si>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</si>
  <si>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</si>
  <si>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</si>
  <si>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</si>
  <si>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</si>
  <si>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</si>
  <si>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</si>
  <si>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</si>
  <si>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</si>
  <si>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</si>
  <si>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</si>
  <si>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</si>
  <si>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</si>
  <si>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</si>
  <si>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</si>
  <si>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</si>
  <si>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</si>
  <si>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</si>
  <si>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</si>
  <si>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</si>
  <si>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</si>
  <si>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</si>
  <si>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</si>
  <si>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</si>
  <si>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</si>
  <si>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</si>
  <si>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</si>
  <si>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</si>
  <si>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</si>
  <si>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</si>
  <si>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</si>
  <si>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</si>
  <si>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</si>
  <si>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</si>
  <si>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</si>
  <si>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</si>
  <si>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</si>
  <si>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</si>
  <si>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</si>
  <si>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</si>
  <si>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</si>
  <si>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</si>
  <si>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</si>
  <si>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</si>
  <si>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</si>
  <si>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</si>
  <si>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</si>
  <si>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</si>
  <si>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</si>
  <si>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</si>
  <si>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</si>
  <si>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</si>
  <si>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</si>
  <si>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</si>
  <si>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</si>
  <si>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</si>
  <si>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</si>
  <si>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</si>
  <si>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</si>
  <si>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</si>
  <si>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</si>
  <si>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</si>
  <si>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</si>
  <si>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</si>
  <si>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</si>
  <si>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</si>
  <si>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</si>
  <si>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</si>
  <si>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</si>
  <si>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</si>
  <si>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</si>
  <si>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</si>
  <si>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</si>
  <si>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</si>
  <si>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</si>
  <si>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</si>
  <si>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</si>
  <si>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</si>
  <si>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</si>
  <si>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</si>
  <si>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</si>
  <si>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</si>
  <si>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</si>
  <si>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</si>
  <si>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</si>
  <si>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</si>
  <si>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</si>
  <si>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</si>
  <si>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</si>
  <si>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</si>
  <si>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</si>
  <si>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</si>
  <si>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</si>
  <si>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</si>
  <si>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</si>
  <si>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</si>
  <si>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</si>
  <si>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</si>
  <si>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</si>
  <si>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</si>
  <si>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</si>
  <si>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</si>
  <si>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</si>
  <si>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</si>
  <si>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</si>
  <si>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</si>
  <si>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</si>
  <si>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</si>
  <si>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</si>
  <si>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</si>
  <si>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</si>
  <si>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</si>
  <si>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</si>
  <si>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</si>
  <si>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</si>
  <si>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</si>
  <si>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</si>
  <si>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</si>
  <si>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</si>
  <si>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</si>
  <si>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</si>
  <si>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</si>
  <si>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</si>
  <si>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</si>
  <si>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</si>
  <si>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</si>
  <si>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</si>
  <si>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</si>
  <si>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</si>
  <si>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</si>
  <si>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</si>
  <si>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</si>
  <si>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</si>
  <si>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</si>
  <si>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</si>
  <si>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</si>
  <si>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</si>
  <si>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</si>
  <si>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</si>
  <si>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</si>
  <si>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</si>
  <si>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</si>
  <si>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</si>
  <si>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</si>
  <si>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</si>
  <si>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</si>
  <si>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</si>
  <si>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</si>
  <si>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</si>
  <si>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</si>
  <si>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</si>
  <si>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</si>
  <si>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</si>
  <si>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</si>
  <si>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</si>
  <si>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</si>
  <si>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</si>
  <si>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</si>
  <si>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</si>
  <si>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</si>
  <si>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</si>
  <si>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</si>
  <si>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</si>
  <si>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</si>
  <si>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</si>
  <si>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</si>
  <si>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</si>
  <si>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</si>
  <si>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</si>
  <si>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</si>
  <si>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</si>
  <si>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</si>
  <si>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</si>
  <si>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</si>
  <si>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</si>
  <si>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</si>
  <si>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</si>
  <si>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</si>
  <si>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</si>
  <si>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</si>
  <si>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</si>
  <si>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</si>
  <si>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</si>
  <si>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</si>
  <si>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</si>
  <si>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</si>
  <si>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</si>
  <si>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</si>
  <si>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</si>
  <si>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</si>
  <si>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</si>
  <si>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</si>
  <si>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</si>
  <si>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</si>
  <si>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</si>
  <si>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</si>
  <si>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</si>
  <si>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</si>
  <si>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</si>
  <si>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</si>
  <si>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</si>
  <si>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</si>
  <si>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</si>
  <si>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</si>
  <si>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</si>
  <si>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</si>
  <si>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</si>
  <si>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</si>
  <si>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</si>
  <si>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</si>
  <si>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</si>
  <si>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</si>
  <si>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</si>
  <si>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</si>
  <si>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</si>
  <si>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</si>
  <si>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</si>
  <si>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</si>
  <si>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</si>
  <si>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</si>
  <si>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</si>
  <si>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</si>
  <si>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</si>
  <si>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</si>
  <si>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</si>
  <si>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</si>
  <si>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</si>
  <si>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</si>
  <si>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</si>
  <si>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</si>
  <si>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</si>
  <si>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</si>
  <si>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</si>
  <si>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</si>
  <si>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</si>
  <si>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</si>
  <si>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</si>
  <si>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</si>
  <si>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</si>
  <si>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</si>
  <si>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</si>
  <si>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</si>
  <si>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</si>
  <si>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</si>
  <si>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</si>
  <si>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</si>
  <si>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</si>
  <si>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</si>
  <si>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</si>
  <si>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</si>
  <si>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</si>
  <si>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</si>
  <si>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</si>
  <si>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</si>
  <si>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</si>
  <si>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</si>
  <si>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</si>
  <si>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</si>
  <si>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</si>
  <si>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</si>
  <si>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</si>
  <si>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</si>
  <si>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</si>
  <si>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</si>
  <si>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</si>
  <si>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</si>
  <si>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</si>
  <si>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</si>
  <si>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</si>
  <si>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</si>
  <si>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</si>
  <si>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</si>
  <si>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</si>
  <si>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</si>
  <si>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</si>
  <si>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</si>
  <si>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</si>
  <si>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</si>
  <si>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</si>
  <si>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</si>
  <si>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</si>
  <si>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</si>
  <si>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</si>
  <si>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</si>
  <si>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</si>
  <si>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</si>
  <si>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</si>
  <si>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</si>
  <si>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</si>
  <si>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</si>
  <si>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</si>
  <si>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</si>
  <si>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</si>
  <si>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</si>
  <si>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</si>
  <si>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</si>
  <si>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</si>
  <si>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</si>
  <si>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</si>
  <si>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</si>
  <si>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</si>
  <si>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</si>
  <si>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</si>
  <si>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</si>
  <si>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</si>
  <si>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</si>
  <si>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</si>
  <si>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</si>
  <si>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</si>
  <si>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</si>
  <si>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</si>
  <si>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</si>
  <si>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</si>
  <si>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</si>
  <si>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</si>
  <si>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</si>
  <si>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</si>
  <si>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</si>
  <si>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</si>
  <si>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</si>
  <si>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</si>
  <si>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</si>
  <si>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</si>
  <si>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</si>
  <si>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</si>
  <si>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</si>
  <si>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</si>
  <si>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</si>
  <si>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</si>
  <si>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</si>
  <si>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</si>
  <si>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</si>
  <si>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</si>
  <si>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</si>
  <si>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</si>
  <si>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</si>
  <si>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</si>
  <si>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</si>
  <si>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</si>
  <si>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</si>
  <si>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</si>
  <si>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</si>
  <si>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</si>
  <si>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</si>
  <si>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</si>
  <si>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</si>
  <si>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</si>
  <si>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</si>
  <si>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</si>
  <si>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</si>
  <si>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</si>
  <si>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</si>
  <si>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</si>
  <si>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</si>
  <si>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</si>
  <si>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</si>
  <si>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</si>
  <si>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</si>
  <si>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</si>
  <si>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</si>
  <si>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</si>
  <si>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</si>
  <si>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</si>
  <si>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</si>
  <si>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</si>
  <si>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</si>
  <si>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</si>
  <si>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</si>
  <si>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</si>
  <si>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</si>
  <si>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</si>
  <si>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</si>
  <si>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</si>
  <si>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</si>
  <si>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</si>
  <si>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</si>
  <si>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</si>
  <si>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</si>
  <si>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</si>
  <si>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</si>
  <si>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</si>
  <si>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</si>
  <si>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</si>
  <si>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</si>
  <si>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</si>
  <si>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</si>
  <si>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</si>
  <si>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</si>
  <si>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</si>
  <si>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</si>
  <si>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</si>
  <si>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</si>
  <si>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</si>
  <si>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</si>
  <si>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</si>
  <si>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</si>
  <si>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</si>
  <si>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</si>
  <si>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</si>
  <si>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</si>
  <si>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</si>
  <si>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</si>
  <si>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</si>
  <si>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</si>
  <si>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</si>
  <si>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</si>
  <si>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</si>
  <si>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</si>
  <si>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</si>
  <si>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</si>
  <si>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</si>
  <si>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</si>
  <si>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</si>
  <si>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</si>
  <si>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</si>
  <si>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</si>
  <si>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</si>
  <si>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</si>
  <si>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</si>
  <si>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</si>
  <si>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</si>
  <si>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</si>
  <si>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</si>
  <si>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</si>
  <si>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</si>
  <si>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</si>
  <si>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</si>
  <si>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</si>
  <si>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</si>
  <si>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</si>
  <si>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</si>
  <si>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</si>
  <si>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</si>
  <si>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</si>
  <si>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</si>
  <si>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</si>
  <si>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</si>
  <si>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</si>
  <si>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</si>
  <si>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</si>
  <si>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</si>
  <si>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</si>
  <si>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</si>
  <si>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</si>
  <si>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</si>
  <si>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</si>
  <si>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</si>
  <si>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</si>
  <si>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</si>
  <si>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</si>
  <si>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</si>
  <si>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</si>
  <si>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</si>
  <si>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</si>
  <si>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</si>
  <si>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</si>
  <si>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</si>
  <si>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</si>
  <si>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</si>
  <si>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</si>
  <si>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</si>
  <si>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</si>
  <si>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</si>
  <si>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</si>
  <si>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</si>
  <si>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</si>
  <si>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</si>
  <si>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</si>
  <si>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</si>
  <si>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</si>
  <si>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</si>
  <si>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</si>
  <si>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</si>
  <si>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</si>
  <si>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</si>
  <si>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</si>
  <si>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</si>
  <si>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</si>
  <si>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</si>
  <si>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</si>
  <si>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</si>
  <si>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</si>
  <si>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</si>
  <si>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</si>
  <si>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</si>
  <si>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</si>
  <si>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</si>
  <si>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</si>
  <si>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</si>
  <si>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</si>
  <si>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</si>
  <si>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</si>
  <si>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</si>
  <si>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</si>
  <si>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</si>
  <si>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</si>
  <si>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</si>
  <si>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</si>
  <si>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</si>
  <si>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</si>
  <si>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</si>
  <si>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</si>
  <si>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</si>
  <si>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</si>
  <si>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</si>
  <si>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</si>
  <si>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</si>
  <si>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</si>
  <si>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</si>
  <si>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</si>
  <si>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</si>
  <si>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</si>
  <si>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</si>
  <si>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</si>
  <si>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</si>
  <si>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</si>
  <si>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</si>
  <si>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</si>
  <si>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</si>
  <si>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</si>
  <si>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</si>
  <si>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</si>
  <si>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</si>
  <si>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</si>
  <si>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</si>
  <si>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</si>
  <si>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</si>
  <si>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</si>
  <si>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</si>
  <si>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</si>
  <si>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</si>
  <si>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</si>
  <si>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</si>
  <si>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</si>
  <si>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</si>
  <si>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</si>
  <si>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</si>
  <si>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</si>
  <si>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</si>
  <si>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</si>
  <si>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</si>
  <si>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</si>
  <si>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</si>
  <si>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</si>
  <si>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</si>
  <si>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</si>
  <si>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</si>
  <si>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</si>
  <si>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</si>
  <si>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</si>
  <si>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</si>
  <si>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</si>
  <si>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</si>
  <si>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</si>
  <si>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</si>
  <si>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</si>
  <si>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</si>
  <si>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</si>
  <si>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</si>
  <si>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</si>
  <si>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</si>
  <si>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</si>
  <si>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</si>
  <si>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</si>
  <si>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</si>
  <si>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</si>
  <si>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</si>
  <si>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</si>
  <si>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</si>
  <si>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</si>
  <si>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</si>
  <si>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</si>
  <si>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</si>
  <si>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</si>
  <si>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</si>
  <si>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</si>
  <si>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</si>
  <si>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</si>
  <si>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</si>
  <si>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</si>
  <si>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</si>
  <si>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</si>
  <si>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</si>
  <si>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</si>
  <si>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</si>
  <si>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</si>
  <si>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</si>
  <si>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</si>
  <si>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</si>
  <si>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</si>
  <si>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</si>
  <si>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</si>
  <si>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</si>
  <si>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</si>
  <si>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</si>
  <si>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</si>
  <si>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</si>
  <si>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</si>
  <si>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</si>
  <si>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</si>
  <si>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</si>
  <si>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</si>
  <si>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</si>
  <si>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</si>
  <si>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</si>
  <si>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</si>
  <si>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</si>
  <si>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</si>
  <si>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</si>
  <si>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</si>
  <si>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</si>
  <si>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</si>
  <si>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</si>
  <si>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</si>
  <si>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</si>
  <si>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</si>
  <si>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</si>
  <si>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</si>
  <si>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</si>
  <si>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</si>
  <si>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</si>
  <si>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</si>
  <si>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</si>
  <si>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</si>
  <si>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</si>
  <si>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</si>
  <si>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</si>
  <si>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</si>
  <si>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</si>
  <si>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</si>
  <si>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</si>
  <si>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</si>
  <si>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</si>
  <si>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</si>
  <si>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</si>
  <si>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</si>
  <si>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</si>
  <si>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</si>
  <si>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</si>
  <si>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</si>
  <si>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</si>
  <si>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</si>
  <si>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</si>
  <si>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</si>
  <si>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</si>
  <si>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</si>
  <si>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</si>
  <si>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</si>
  <si>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</si>
  <si>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</si>
  <si>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</si>
  <si>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</si>
  <si>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</si>
  <si>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</si>
  <si>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</si>
  <si>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</si>
  <si>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</si>
  <si>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</si>
  <si>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</si>
  <si>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</si>
  <si>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</si>
  <si>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</si>
  <si>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</si>
  <si>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</si>
  <si>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</si>
  <si>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</si>
  <si>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</si>
  <si>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</si>
  <si>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</si>
  <si>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</si>
  <si>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</si>
  <si>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</si>
  <si>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</si>
  <si>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</si>
  <si>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</si>
  <si>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</si>
  <si>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</si>
  <si>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</si>
  <si>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</si>
  <si>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</si>
  <si>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</si>
  <si>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</si>
  <si>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</si>
  <si>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</si>
  <si>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</si>
  <si>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</si>
  <si>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</si>
  <si>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</si>
  <si>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</si>
  <si>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</si>
  <si>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</si>
  <si>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</si>
  <si>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</si>
  <si>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</si>
  <si>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</si>
  <si>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</si>
  <si>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</si>
  <si>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</si>
  <si>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</si>
  <si>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</si>
  <si>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</si>
  <si>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</si>
  <si>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</si>
  <si>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</si>
  <si>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</si>
  <si>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</si>
  <si>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</si>
  <si>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</si>
  <si>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</si>
  <si>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</si>
  <si>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</si>
  <si>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</si>
  <si>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</si>
  <si>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</si>
  <si>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</si>
  <si>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</si>
  <si>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</si>
  <si>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</si>
  <si>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</si>
  <si>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</si>
  <si>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</si>
  <si>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</si>
  <si>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</si>
  <si>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</si>
  <si>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</si>
  <si>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</si>
  <si>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</si>
  <si>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</si>
  <si>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</si>
  <si>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</si>
  <si>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</si>
  <si>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</si>
  <si>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</si>
  <si>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</si>
  <si>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</si>
  <si>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</si>
  <si>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</si>
  <si>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</si>
  <si>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</si>
  <si>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</si>
  <si>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</si>
  <si>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</si>
  <si>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</si>
  <si>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</si>
  <si>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</si>
  <si>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</si>
  <si>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</si>
  <si>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</si>
  <si>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</si>
  <si>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</si>
  <si>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</si>
  <si>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</si>
  <si>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</si>
  <si>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</si>
  <si>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</si>
  <si>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</si>
  <si>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</si>
  <si>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</si>
  <si>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</si>
  <si>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</si>
  <si>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</si>
  <si>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</si>
  <si>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</si>
  <si>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</si>
  <si>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</si>
  <si>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</si>
  <si>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</si>
  <si>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</si>
  <si>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</si>
  <si>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</si>
  <si>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</si>
  <si>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</si>
  <si>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</si>
  <si>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</si>
  <si>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</si>
  <si>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</si>
  <si>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</si>
  <si>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</si>
  <si>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</si>
  <si>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</si>
  <si>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</si>
  <si>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</si>
  <si>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</si>
  <si>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</si>
  <si>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</si>
  <si>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</si>
  <si>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</si>
  <si>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</si>
  <si>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</si>
  <si>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</si>
  <si>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</si>
  <si>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</si>
  <si>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</si>
  <si>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</si>
  <si>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</si>
  <si>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</si>
  <si>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</si>
  <si>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</si>
  <si>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</si>
  <si>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</si>
  <si>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</si>
  <si>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</si>
  <si>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</si>
  <si>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</si>
  <si>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</si>
  <si>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</si>
  <si>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</si>
  <si>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</si>
  <si>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</si>
  <si>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</si>
  <si>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</si>
  <si>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</si>
  <si>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</si>
  <si>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</si>
  <si>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</si>
  <si>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</si>
  <si>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</si>
  <si>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</si>
  <si>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</si>
  <si>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</si>
  <si>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</si>
  <si>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</si>
  <si>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</si>
  <si>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</si>
  <si>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</si>
  <si>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</si>
  <si>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</si>
  <si>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</si>
  <si>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</si>
  <si>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</si>
  <si>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</si>
  <si>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</si>
  <si>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</si>
  <si>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</si>
  <si>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</si>
  <si>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</si>
  <si>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</si>
  <si>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</si>
  <si>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</si>
  <si>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</si>
  <si>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</si>
  <si>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</si>
  <si>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</si>
  <si>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</si>
  <si>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</si>
  <si>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</si>
  <si>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</si>
  <si>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</si>
  <si>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</si>
  <si>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</si>
  <si>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</si>
  <si>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</si>
  <si>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</si>
  <si>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</si>
  <si>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</si>
  <si>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</si>
  <si>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</si>
  <si>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</si>
  <si>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</si>
  <si>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</si>
  <si>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</si>
  <si>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</si>
  <si>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</si>
  <si>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</si>
  <si>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</si>
  <si>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</si>
  <si>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</si>
  <si>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</si>
  <si>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</si>
  <si>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</si>
  <si>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</si>
  <si>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</si>
  <si>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</si>
  <si>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</si>
  <si>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</si>
  <si>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</si>
  <si>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</si>
  <si>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</si>
  <si>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</si>
  <si>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</si>
  <si>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</si>
  <si>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</si>
  <si>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</si>
  <si>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</si>
  <si>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</si>
  <si>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</si>
  <si>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</si>
  <si>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</si>
  <si>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</si>
  <si>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</si>
  <si>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</si>
  <si>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</si>
  <si>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</si>
  <si>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</si>
  <si>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</si>
  <si>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</si>
  <si>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</si>
  <si>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</si>
  <si>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</si>
  <si>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</si>
  <si>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</si>
  <si>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</si>
  <si>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</si>
  <si>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</si>
  <si>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</si>
  <si>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</si>
  <si>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</si>
  <si>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</si>
  <si>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</si>
  <si>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</si>
  <si>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</si>
  <si>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</si>
  <si>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</si>
  <si>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</si>
  <si>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</si>
  <si>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</si>
  <si>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</si>
  <si>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</si>
  <si>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</si>
  <si>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</si>
  <si>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</si>
  <si>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</si>
  <si>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</si>
  <si>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</si>
  <si>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</si>
  <si>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</si>
  <si>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</si>
  <si>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</si>
  <si>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</si>
  <si>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</si>
  <si>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</si>
  <si>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</si>
  <si>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</si>
  <si>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</si>
  <si>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</si>
  <si>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</si>
  <si>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</si>
  <si>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</si>
  <si>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</si>
  <si>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</si>
  <si>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</si>
  <si>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</si>
  <si>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</si>
  <si>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</si>
  <si>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</si>
  <si>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</si>
  <si>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</si>
  <si>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</si>
  <si>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</si>
  <si>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</si>
  <si>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</si>
  <si>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</si>
  <si>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</si>
  <si>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</si>
  <si>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</si>
  <si>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</si>
  <si>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</si>
  <si>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</si>
  <si>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</si>
  <si>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</si>
  <si>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</si>
  <si>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</si>
  <si>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</si>
  <si>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</si>
  <si>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</si>
  <si>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</si>
  <si>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</si>
  <si>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</si>
  <si>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</si>
  <si>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</si>
  <si>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</si>
  <si>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</si>
  <si>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</si>
  <si>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</si>
  <si>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</si>
  <si>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</si>
  <si>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</si>
  <si>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</si>
  <si>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</si>
  <si>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</si>
  <si>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</si>
  <si>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</si>
  <si>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</si>
  <si>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</si>
  <si>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</si>
  <si>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</si>
  <si>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</si>
  <si>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</si>
  <si>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</si>
  <si>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</si>
  <si>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</si>
  <si>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</si>
  <si>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</si>
  <si>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</si>
  <si>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</si>
  <si>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</si>
  <si>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</si>
  <si>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</si>
  <si>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</si>
  <si>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</si>
  <si>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</si>
  <si>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</si>
  <si>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</si>
  <si>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</si>
  <si>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</si>
  <si>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</si>
  <si>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</si>
  <si>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</si>
  <si>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</si>
  <si>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</si>
  <si>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</si>
  <si>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</si>
  <si>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</si>
  <si>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</si>
  <si>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</si>
  <si>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</si>
  <si>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</si>
  <si>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</si>
  <si>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</si>
  <si>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</si>
  <si>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</si>
  <si>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</si>
  <si>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</si>
  <si>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</si>
  <si>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</si>
  <si>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</si>
  <si>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</si>
  <si>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</si>
  <si>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</si>
  <si>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</si>
  <si>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</si>
  <si>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</si>
  <si>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</si>
  <si>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</si>
  <si>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</si>
  <si>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</si>
  <si>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</si>
  <si>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</si>
  <si>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</si>
  <si>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</si>
  <si>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</si>
  <si>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</si>
  <si>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</si>
  <si>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</si>
  <si>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</si>
  <si>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</si>
  <si>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</si>
  <si>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</si>
  <si>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</si>
  <si>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</si>
  <si>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</si>
  <si>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</si>
  <si>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</si>
  <si>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</si>
  <si>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</si>
  <si>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</si>
  <si>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</si>
  <si>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</si>
  <si>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</si>
  <si>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</si>
  <si>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</si>
  <si>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</si>
  <si>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</si>
  <si>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</si>
  <si>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</si>
  <si>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</si>
  <si>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</si>
  <si>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</si>
  <si>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</si>
  <si>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</si>
  <si>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</si>
  <si>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</si>
  <si>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</si>
  <si>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</si>
  <si>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</si>
  <si>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</si>
  <si>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</si>
  <si>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</si>
  <si>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</si>
  <si>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</si>
  <si>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</si>
  <si>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</si>
  <si>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</si>
  <si>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</si>
  <si>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</si>
  <si>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</si>
  <si>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</si>
  <si>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</si>
  <si>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</si>
  <si>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</si>
  <si>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</si>
  <si>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</si>
  <si>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</si>
  <si>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</si>
  <si>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</si>
  <si>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</si>
  <si>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</si>
  <si>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</si>
  <si>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</si>
  <si>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</si>
  <si>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</si>
  <si>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</si>
  <si>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</si>
  <si>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</si>
  <si>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</si>
  <si>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</si>
  <si>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</si>
  <si>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</si>
  <si>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</si>
  <si>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</si>
  <si>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</si>
  <si>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</si>
  <si>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</si>
  <si>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</si>
  <si>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</si>
  <si>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</si>
  <si>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</si>
  <si>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</si>
  <si>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</si>
  <si>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</si>
  <si>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</si>
  <si>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</si>
  <si>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</si>
  <si>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</si>
  <si>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</si>
  <si>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</si>
  <si>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</si>
  <si>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</si>
  <si>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</si>
  <si>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</si>
  <si>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</si>
  <si>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</si>
  <si>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</si>
  <si>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</si>
  <si>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</si>
  <si>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</si>
  <si>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</si>
  <si>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</si>
  <si>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</si>
  <si>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</si>
  <si>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</si>
  <si>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</si>
  <si>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</si>
  <si>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</si>
  <si>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</si>
  <si>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</si>
  <si>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</si>
  <si>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</si>
  <si>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</si>
  <si>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</si>
  <si>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</si>
  <si>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</si>
  <si>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</si>
  <si>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</si>
  <si>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</si>
  <si>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</si>
  <si>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</si>
  <si>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</si>
  <si>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</si>
  <si>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</si>
  <si>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</si>
  <si>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</si>
  <si>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</si>
  <si>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</si>
  <si>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</si>
  <si>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</si>
  <si>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</si>
  <si>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</si>
  <si>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</si>
  <si>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</si>
  <si>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</si>
  <si>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</si>
  <si>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</si>
  <si>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</si>
  <si>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</si>
  <si>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</si>
  <si>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</si>
  <si>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</si>
  <si>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</si>
  <si>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</si>
  <si>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</si>
  <si>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</si>
  <si>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</si>
  <si>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</si>
  <si>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</si>
  <si>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</si>
  <si>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</si>
  <si>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</si>
  <si>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</si>
  <si>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</si>
  <si>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</si>
  <si>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</si>
  <si>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</si>
  <si>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</si>
  <si>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</si>
  <si>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</si>
  <si>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</si>
  <si>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</si>
  <si>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</si>
  <si>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</si>
  <si>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</si>
  <si>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</si>
  <si>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</si>
  <si>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</si>
  <si>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</si>
  <si>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</si>
  <si>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</si>
  <si>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</si>
  <si>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</si>
  <si>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</si>
  <si>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</si>
  <si>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</si>
  <si>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</si>
  <si>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</si>
  <si>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</si>
  <si>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</si>
  <si>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</si>
  <si>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</si>
  <si>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</si>
  <si>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</si>
  <si>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</si>
  <si>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</si>
  <si>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</si>
  <si>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</si>
  <si>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</si>
  <si>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</si>
  <si>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</si>
  <si>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</si>
  <si>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</si>
  <si>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</si>
  <si>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</si>
  <si>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</si>
  <si>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</si>
  <si>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</si>
  <si>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</si>
  <si>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</si>
  <si>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</si>
  <si>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</si>
  <si>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</si>
  <si>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</si>
  <si>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</si>
  <si>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</si>
  <si>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</si>
  <si>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</si>
  <si>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</si>
  <si>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</si>
  <si>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</si>
  <si>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</si>
  <si>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</si>
  <si>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</si>
  <si>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</si>
  <si>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</si>
  <si>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</si>
  <si>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</si>
  <si>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</si>
  <si>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</si>
  <si>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</si>
  <si>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</si>
  <si>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</si>
  <si>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</si>
  <si>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</si>
  <si>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</si>
  <si>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</si>
  <si>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</si>
  <si>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</si>
  <si>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</si>
  <si>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</si>
  <si>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</si>
  <si>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</si>
  <si>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</si>
  <si>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</si>
  <si>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</si>
  <si>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</si>
  <si>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</si>
  <si>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</si>
  <si>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</si>
  <si>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</si>
  <si>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</si>
  <si>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</si>
  <si>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</si>
  <si>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</si>
  <si>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</si>
  <si>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</si>
  <si>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</si>
  <si>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</si>
  <si>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</si>
  <si>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</si>
  <si>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</si>
  <si>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</si>
  <si>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</si>
  <si>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</si>
  <si>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</si>
  <si>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</si>
  <si>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</si>
  <si>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</si>
  <si>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</si>
  <si>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</si>
  <si>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</si>
  <si>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</si>
  <si>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</si>
  <si>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</si>
  <si>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</si>
  <si>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</si>
  <si>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</si>
  <si>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</si>
  <si>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</si>
  <si>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</si>
  <si>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</si>
  <si>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</si>
  <si>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</si>
  <si>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</si>
  <si>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</si>
  <si>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</si>
  <si>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</si>
  <si>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</si>
  <si>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</si>
  <si>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</si>
  <si>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</si>
  <si>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</si>
  <si>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</si>
  <si>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</si>
  <si>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</si>
  <si>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</si>
  <si>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</si>
  <si>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</si>
  <si>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</si>
  <si>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</si>
  <si>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</si>
  <si>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</si>
  <si>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</si>
  <si>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</si>
  <si>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</si>
  <si>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</si>
  <si>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</si>
  <si>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</si>
  <si>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</si>
  <si>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</si>
  <si>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</si>
  <si>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</si>
  <si>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</si>
  <si>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</si>
  <si>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</si>
  <si>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</si>
  <si>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</si>
  <si>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</si>
  <si>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</si>
  <si>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</si>
  <si>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</si>
  <si>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</si>
  <si>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</si>
  <si>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</si>
  <si>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</si>
  <si>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</si>
  <si>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</si>
  <si>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</si>
  <si>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</si>
  <si>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</si>
  <si>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</si>
  <si>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</si>
  <si>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</si>
  <si>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</si>
  <si>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</si>
  <si>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</si>
  <si>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</si>
  <si>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</si>
  <si>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</si>
  <si>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</si>
  <si>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</si>
  <si>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</si>
  <si>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</si>
  <si>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</si>
  <si>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</si>
  <si>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</si>
  <si>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</si>
  <si>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</si>
  <si>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</si>
  <si>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</si>
  <si>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</si>
  <si>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</si>
  <si>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</si>
  <si>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</si>
  <si>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</si>
  <si>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</si>
  <si>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</si>
  <si>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</si>
  <si>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</si>
  <si>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</si>
  <si>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</si>
  <si>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</si>
  <si>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</si>
  <si>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</si>
  <si>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</si>
  <si>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</si>
  <si>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</si>
  <si>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</si>
  <si>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</si>
  <si>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</si>
  <si>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</si>
  <si>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</si>
  <si>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</si>
  <si>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</si>
  <si>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</si>
  <si>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</si>
  <si>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</si>
  <si>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</si>
  <si>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</si>
  <si>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</si>
  <si>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</si>
  <si>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</si>
  <si>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</si>
  <si>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</si>
  <si>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</si>
  <si>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</si>
  <si>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</si>
  <si>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</si>
  <si>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</si>
  <si>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</si>
  <si>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</si>
  <si>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</si>
  <si>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</si>
  <si>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</si>
  <si>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</si>
  <si>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</si>
  <si>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</si>
  <si>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</si>
  <si>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</si>
  <si>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</si>
  <si>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</si>
  <si>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</si>
  <si>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</si>
  <si>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</si>
  <si>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</si>
  <si>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</si>
  <si>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</si>
  <si>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</si>
  <si>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</si>
  <si>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</si>
  <si>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</si>
  <si>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</si>
  <si>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</si>
  <si>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</si>
  <si>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</si>
  <si>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</si>
  <si>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</si>
  <si>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</si>
  <si>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</si>
  <si>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</si>
  <si>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</si>
  <si>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</si>
  <si>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</si>
  <si>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</si>
  <si>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</si>
  <si>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</si>
  <si>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</si>
  <si>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</si>
  <si>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</si>
  <si>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</si>
  <si>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</si>
  <si>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</si>
  <si>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</si>
  <si>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</si>
  <si>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</si>
  <si>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</si>
  <si>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</si>
  <si>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</si>
  <si>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</si>
  <si>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</si>
  <si>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</si>
  <si>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</si>
  <si>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</si>
  <si>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</si>
  <si>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</si>
  <si>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</si>
  <si>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</si>
  <si>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</si>
  <si>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</si>
  <si>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</si>
  <si>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</si>
  <si>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</si>
  <si>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</si>
  <si>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</si>
  <si>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</si>
  <si>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</si>
  <si>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</si>
  <si>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</si>
  <si>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</si>
  <si>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</si>
  <si>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</si>
  <si>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</si>
  <si>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</si>
  <si>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</si>
  <si>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</si>
  <si>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</si>
  <si>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</si>
  <si>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</si>
  <si>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</si>
  <si>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</si>
  <si>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</si>
  <si>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</si>
  <si>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</si>
  <si>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</si>
  <si>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</si>
  <si>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</si>
  <si>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</si>
  <si>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</si>
  <si>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</si>
  <si>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</si>
  <si>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</si>
  <si>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</si>
  <si>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</si>
  <si>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</si>
  <si>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</si>
  <si>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</si>
  <si>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</si>
  <si>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</si>
  <si>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</si>
  <si>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</si>
  <si>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</si>
  <si>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</si>
  <si>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</si>
  <si>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</si>
  <si>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</si>
  <si>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</si>
  <si>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</si>
  <si>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</si>
  <si>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</si>
  <si>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</si>
  <si>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</si>
  <si>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</si>
  <si>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</si>
  <si>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</si>
  <si>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</si>
  <si>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</si>
  <si>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</si>
  <si>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</si>
  <si>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</si>
  <si>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</si>
  <si>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</si>
  <si>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</si>
  <si>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</si>
  <si>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</si>
  <si>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</si>
  <si>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</si>
  <si>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</si>
  <si>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</si>
  <si>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</si>
  <si>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</si>
  <si>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</si>
  <si>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</si>
  <si>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</si>
  <si>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</si>
  <si>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</si>
  <si>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</si>
  <si>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</si>
  <si>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</si>
  <si>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</si>
  <si>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</si>
  <si>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</si>
  <si>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</si>
  <si>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</si>
  <si>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</si>
  <si>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</si>
  <si>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</si>
  <si>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</si>
  <si>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</si>
  <si>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</si>
  <si>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</si>
  <si>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</si>
  <si>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</si>
  <si>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</si>
  <si>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</si>
  <si>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</si>
  <si>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</si>
  <si>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</si>
  <si>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</si>
  <si>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</si>
  <si>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</si>
  <si>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</si>
  <si>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</si>
  <si>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</si>
  <si>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</si>
  <si>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</si>
  <si>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</si>
  <si>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</si>
  <si>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</si>
  <si>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</si>
  <si>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</si>
  <si>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</si>
  <si>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</si>
  <si>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</si>
  <si>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</si>
  <si>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</si>
  <si>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</si>
  <si>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</si>
  <si>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</si>
  <si>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</si>
  <si>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</si>
  <si>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</si>
  <si>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</si>
  <si>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</si>
  <si>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</si>
  <si>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</si>
  <si>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</si>
  <si>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</si>
  <si>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</si>
  <si>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</si>
  <si>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</si>
  <si>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</si>
  <si>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</si>
  <si>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</si>
  <si>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</si>
  <si>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</si>
  <si>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</si>
  <si>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</si>
  <si>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</si>
  <si>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</si>
  <si>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</si>
  <si>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</si>
  <si>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</si>
  <si>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</si>
  <si>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</si>
  <si>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</si>
  <si>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</si>
  <si>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</si>
  <si>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</si>
  <si>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</si>
  <si>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</si>
  <si>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</si>
  <si>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</si>
  <si>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</si>
  <si>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</si>
  <si>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</si>
  <si>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</si>
  <si>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</si>
  <si>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</si>
  <si>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</si>
  <si>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</si>
  <si>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</si>
  <si>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</si>
  <si>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</si>
  <si>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</si>
  <si>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</si>
  <si>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</si>
  <si>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</si>
  <si>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</si>
  <si>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</si>
  <si>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</si>
  <si>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</si>
  <si>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</si>
  <si>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</si>
  <si>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</si>
  <si>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</si>
  <si>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</si>
  <si>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</si>
  <si>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</si>
  <si>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</si>
  <si>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</si>
  <si>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</si>
  <si>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</si>
  <si>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</si>
  <si>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</si>
  <si>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</si>
  <si>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</si>
  <si>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</si>
  <si>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</si>
  <si>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</si>
  <si>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</si>
  <si>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</si>
  <si>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</si>
  <si>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</si>
  <si>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</si>
  <si>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</si>
  <si>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</si>
  <si>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</si>
  <si>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</si>
  <si>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</si>
  <si>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</si>
  <si>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</si>
  <si>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</si>
  <si>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</si>
  <si>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</si>
  <si>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</si>
  <si>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</si>
  <si>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</si>
  <si>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</si>
  <si>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</si>
  <si>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</si>
  <si>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</si>
  <si>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</si>
  <si>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</si>
  <si>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</si>
  <si>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</si>
  <si>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</si>
  <si>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</si>
  <si>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</si>
  <si>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</si>
  <si>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</si>
  <si>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</si>
  <si>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</si>
  <si>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</si>
  <si>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</si>
  <si>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</si>
  <si>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</si>
  <si>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</si>
  <si>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</si>
  <si>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</si>
  <si>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</si>
  <si>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</si>
  <si>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</si>
  <si>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</si>
  <si>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</si>
  <si>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</si>
  <si>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</si>
  <si>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</si>
  <si>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</si>
  <si>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</si>
  <si>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</si>
  <si>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</si>
  <si>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</si>
  <si>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</si>
  <si>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</si>
  <si>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</si>
  <si>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</si>
  <si>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</si>
  <si>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</si>
  <si>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</si>
  <si>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</si>
  <si>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</si>
  <si>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</si>
  <si>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</si>
  <si>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</si>
  <si>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</si>
  <si>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</si>
  <si>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</si>
  <si>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</si>
  <si>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</si>
  <si>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</si>
  <si>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</si>
  <si>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</si>
  <si>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</si>
  <si>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</si>
  <si>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</si>
  <si>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</si>
  <si>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</si>
  <si>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</si>
  <si>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</si>
  <si>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</si>
  <si>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</si>
  <si>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</si>
  <si>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</si>
  <si>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</si>
  <si>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</si>
  <si>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</si>
  <si>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</si>
  <si>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</si>
  <si>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</si>
  <si>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</si>
  <si>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</si>
  <si>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</si>
  <si>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</si>
  <si>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</si>
  <si>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</si>
  <si>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</si>
  <si>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</si>
  <si>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</si>
  <si>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</si>
  <si>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</si>
  <si>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</si>
  <si>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</si>
  <si>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</si>
  <si>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</si>
  <si>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</si>
  <si>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</si>
  <si>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</si>
  <si>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</si>
  <si>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</si>
  <si>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</si>
  <si>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</si>
  <si>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</si>
  <si>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</si>
  <si>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</si>
  <si>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</si>
  <si>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</si>
  <si>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</si>
  <si>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</si>
  <si>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</si>
  <si>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</si>
  <si>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</si>
  <si>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</si>
  <si>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</si>
  <si>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</si>
  <si>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</si>
  <si>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</si>
  <si>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</si>
  <si>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</si>
  <si>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</si>
  <si>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</si>
  <si>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</si>
  <si>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</si>
  <si>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</si>
  <si>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</si>
  <si>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</si>
  <si>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</si>
  <si>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</si>
  <si>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</si>
  <si>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</si>
  <si>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</si>
  <si>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</si>
  <si>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</si>
  <si>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</si>
  <si>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</si>
  <si>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</si>
  <si>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</si>
  <si>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</si>
  <si>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</si>
  <si>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</si>
  <si>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</si>
  <si>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</si>
  <si>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</si>
  <si>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</si>
  <si>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</si>
  <si>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</si>
  <si>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</si>
  <si>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</si>
  <si>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</si>
  <si>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</si>
  <si>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</si>
  <si>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</si>
  <si>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</si>
  <si>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</si>
  <si>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</si>
  <si>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</si>
  <si>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</si>
  <si>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</si>
  <si>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</si>
  <si>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</si>
  <si>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</si>
  <si>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</si>
  <si>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</si>
  <si>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</si>
  <si>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</si>
  <si>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</si>
  <si>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</si>
  <si>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</si>
  <si>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</si>
  <si>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</si>
  <si>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</si>
  <si>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</si>
  <si>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</si>
  <si>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</si>
  <si>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</si>
  <si>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</si>
  <si>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</si>
  <si>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</si>
  <si>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</si>
  <si>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</si>
  <si>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</si>
  <si>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</si>
  <si>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</si>
  <si>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</si>
  <si>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</si>
  <si>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</si>
  <si>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</si>
  <si>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</si>
  <si>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</si>
  <si>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</si>
  <si>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</si>
  <si>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</si>
  <si>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</si>
  <si>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</si>
  <si>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</si>
  <si>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</si>
  <si>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</si>
  <si>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</si>
  <si>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</si>
  <si>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</si>
  <si>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</si>
  <si>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</si>
  <si>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</si>
  <si>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</si>
  <si>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</si>
  <si>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</si>
  <si>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</si>
  <si>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</si>
  <si>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</si>
  <si>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</si>
  <si>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</si>
  <si>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</si>
  <si>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</si>
  <si>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</si>
  <si>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</si>
  <si>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</si>
  <si>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</si>
  <si>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</si>
  <si>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</si>
  <si>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</si>
  <si>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</si>
  <si>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</si>
  <si>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</si>
  <si>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</si>
  <si>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</si>
  <si>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</si>
  <si>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</si>
  <si>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</si>
  <si>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</si>
  <si>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</si>
  <si>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</si>
  <si>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</si>
  <si>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</si>
  <si>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</si>
  <si>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</si>
  <si>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</si>
  <si>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</si>
  <si>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</si>
  <si>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</si>
  <si>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</si>
  <si>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</si>
  <si>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</si>
  <si>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</si>
  <si>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</si>
  <si>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</si>
  <si>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</si>
  <si>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</si>
  <si>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</si>
  <si>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</si>
  <si>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</si>
  <si>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</si>
  <si>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</si>
  <si>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</si>
  <si>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</si>
  <si>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</si>
  <si>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</si>
  <si>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</si>
  <si>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</si>
  <si>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</si>
  <si>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</si>
  <si>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</si>
  <si>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</si>
  <si>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</si>
  <si>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</si>
  <si>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</si>
  <si>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</si>
  <si>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</si>
  <si>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</si>
  <si>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</si>
  <si>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</si>
  <si>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</si>
  <si>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</si>
  <si>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</si>
  <si>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</si>
  <si>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</si>
  <si>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</si>
  <si>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</si>
  <si>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</si>
  <si>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</si>
  <si>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</si>
  <si>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</si>
  <si>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</si>
  <si>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</si>
  <si>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</si>
  <si>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</si>
  <si>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</si>
  <si>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</si>
  <si>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</si>
  <si>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</si>
  <si>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</si>
  <si>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</si>
  <si>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</si>
  <si>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</si>
  <si>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</si>
  <si>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</si>
  <si>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</si>
  <si>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</si>
  <si>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</si>
  <si>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</si>
  <si>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</si>
  <si>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</si>
  <si>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</si>
  <si>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</si>
  <si>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</si>
  <si>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</si>
  <si>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</si>
  <si>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</si>
  <si>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</si>
  <si>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</si>
  <si>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</si>
  <si>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</si>
  <si>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</si>
  <si>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</si>
  <si>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</si>
  <si>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</si>
  <si>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</si>
  <si>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</si>
  <si>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</si>
  <si>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</si>
  <si>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</si>
  <si>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</si>
  <si>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</si>
  <si>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</si>
  <si>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</si>
  <si>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</si>
  <si>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</si>
  <si>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</si>
  <si>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</si>
  <si>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</si>
  <si>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</si>
  <si>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</si>
  <si>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</si>
  <si>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</si>
  <si>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</si>
  <si>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</si>
  <si>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</si>
  <si>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</si>
  <si>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</si>
  <si>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</si>
  <si>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</si>
  <si>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</si>
  <si>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</si>
  <si>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</si>
  <si>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</si>
  <si>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</si>
  <si>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</si>
  <si>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</si>
  <si>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</si>
  <si>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</si>
  <si>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</si>
  <si>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</si>
  <si>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</si>
  <si>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</si>
  <si>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</si>
  <si>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</si>
  <si>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</si>
  <si>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</si>
  <si>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</si>
  <si>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</si>
  <si>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</si>
  <si>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</si>
  <si>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</si>
  <si>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</si>
  <si>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</si>
  <si>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</si>
  <si>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</si>
  <si>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</si>
  <si>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</si>
  <si>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</si>
  <si>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</si>
  <si>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</si>
  <si>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</si>
  <si>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</si>
  <si>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</si>
  <si>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</si>
  <si>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</si>
  <si>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</si>
  <si>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</si>
  <si>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</si>
  <si>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</si>
  <si>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</si>
  <si>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</si>
  <si>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</si>
  <si>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</si>
  <si>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</si>
  <si>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</si>
  <si>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</si>
  <si>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</si>
  <si>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</si>
  <si>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</si>
  <si>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</si>
  <si>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</si>
  <si>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</si>
  <si>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</si>
  <si>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</si>
  <si>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</si>
  <si>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</si>
  <si>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</si>
  <si>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</si>
  <si>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</si>
  <si>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</si>
  <si>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</si>
  <si>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</si>
  <si>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</si>
  <si>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</si>
  <si>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</si>
  <si>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</si>
  <si>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</si>
  <si>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</si>
  <si>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</si>
  <si>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</si>
  <si>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</si>
  <si>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</si>
  <si>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</si>
  <si>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</si>
  <si>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</si>
  <si>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</si>
  <si>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</si>
  <si>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</si>
  <si>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</si>
  <si>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</si>
  <si>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</si>
  <si>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</si>
  <si>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</si>
  <si>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</si>
  <si>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</si>
  <si>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</si>
  <si>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</si>
  <si>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</si>
  <si>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</si>
  <si>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</si>
  <si>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</si>
  <si>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</si>
  <si>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</si>
  <si>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</si>
  <si>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</si>
  <si>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</si>
  <si>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</si>
  <si>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</si>
  <si>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</si>
  <si>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</si>
  <si>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</si>
  <si>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</si>
  <si>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</si>
  <si>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</si>
  <si>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</si>
  <si>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</si>
  <si>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</si>
  <si>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</si>
  <si>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</si>
  <si>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</si>
  <si>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</si>
  <si>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</si>
  <si>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</si>
  <si>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</si>
  <si>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</si>
  <si>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</si>
  <si>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</si>
  <si>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</si>
  <si>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</si>
  <si>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</si>
  <si>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</si>
  <si>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</si>
  <si>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</si>
  <si>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</si>
  <si>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</si>
  <si>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</si>
  <si>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</si>
  <si>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</si>
  <si>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</si>
  <si>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</si>
  <si>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</si>
  <si>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</si>
  <si>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</si>
  <si>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</si>
  <si>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</si>
  <si>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</si>
  <si>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</si>
  <si>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</si>
  <si>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</si>
  <si>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</si>
  <si>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</si>
  <si>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</si>
  <si>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</si>
  <si>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</si>
  <si>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</si>
  <si>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</si>
  <si>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</si>
  <si>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</si>
  <si>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</si>
  <si>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</si>
  <si>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</si>
  <si>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</si>
  <si>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</si>
  <si>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</si>
  <si>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</si>
  <si>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</si>
  <si>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</si>
  <si>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</si>
  <si>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</si>
  <si>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</si>
  <si>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</si>
  <si>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</si>
  <si>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</si>
  <si>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</si>
  <si>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</si>
  <si>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</si>
  <si>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</si>
  <si>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</si>
  <si>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</si>
  <si>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</si>
  <si>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</si>
  <si>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</si>
  <si>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</si>
  <si>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</si>
  <si>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</si>
  <si>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</si>
  <si>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</si>
  <si>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</si>
  <si>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</si>
  <si>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</si>
  <si>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</si>
  <si>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</si>
  <si>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</si>
  <si>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</si>
  <si>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</si>
  <si>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</si>
  <si>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</si>
  <si>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</si>
  <si>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</si>
  <si>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</si>
  <si>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</si>
  <si>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</si>
  <si>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</si>
  <si>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</si>
  <si>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</si>
  <si>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</si>
  <si>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</si>
  <si>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</si>
  <si>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</si>
  <si>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</si>
  <si>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</si>
  <si>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</si>
  <si>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</si>
  <si>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</si>
  <si>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</si>
  <si>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</si>
  <si>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</si>
  <si>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</si>
  <si>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</si>
  <si>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</si>
  <si>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</si>
  <si>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</si>
  <si>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</si>
  <si>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</si>
  <si>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</si>
  <si>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</si>
  <si>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</si>
  <si>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</si>
  <si>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</si>
  <si>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</si>
  <si>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</si>
  <si>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</si>
  <si>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</si>
  <si>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</si>
  <si>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</si>
  <si>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</si>
  <si>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</si>
  <si>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</si>
  <si>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</si>
  <si>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</si>
  <si>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</si>
  <si>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</si>
  <si>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</si>
  <si>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</si>
  <si>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</si>
  <si>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</si>
  <si>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</si>
  <si>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</si>
  <si>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</si>
  <si>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</si>
  <si>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</si>
  <si>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</si>
  <si>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</si>
  <si>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</si>
  <si>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</si>
  <si>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</si>
  <si>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</si>
  <si>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</si>
  <si>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</si>
  <si>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</si>
  <si>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</si>
  <si>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</si>
  <si>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</si>
  <si>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</si>
  <si>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</si>
  <si>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</si>
  <si>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</si>
  <si>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</si>
  <si>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</si>
  <si>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</si>
  <si>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</si>
  <si>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</si>
  <si>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</si>
  <si>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</si>
  <si>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</si>
  <si>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</si>
  <si>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</si>
  <si>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</si>
  <si>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</si>
  <si>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</si>
  <si>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</si>
  <si>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</si>
  <si>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</si>
  <si>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</si>
  <si>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</si>
  <si>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</si>
  <si>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</si>
  <si>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</si>
  <si>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</si>
  <si>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</si>
  <si>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</si>
  <si>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</si>
  <si>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</si>
  <si>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</si>
  <si>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</si>
  <si>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</si>
  <si>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</si>
  <si>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</si>
  <si>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</si>
  <si>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</si>
  <si>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</si>
  <si>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</si>
  <si>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</si>
  <si>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</si>
  <si>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</si>
  <si>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</si>
  <si>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</si>
  <si>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</si>
  <si>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</si>
  <si>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</si>
  <si>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</si>
  <si>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</si>
  <si>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</si>
  <si>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</si>
  <si>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</si>
  <si>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</si>
  <si>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</si>
  <si>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</si>
  <si>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</si>
  <si>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</si>
  <si>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</si>
  <si>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</si>
  <si>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</si>
  <si>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</si>
  <si>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</si>
  <si>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</si>
  <si>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</si>
  <si>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</si>
  <si>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</si>
  <si>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</si>
  <si>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</si>
  <si>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</si>
  <si>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</si>
  <si>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</si>
  <si>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</si>
  <si>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</si>
  <si>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</si>
  <si>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</si>
  <si>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</si>
  <si>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</si>
  <si>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</si>
  <si>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</si>
  <si>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</si>
  <si>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</si>
  <si>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</si>
  <si>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</si>
  <si>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</si>
  <si>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</si>
  <si>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</si>
  <si>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</si>
  <si>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</si>
  <si>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</si>
  <si>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</si>
  <si>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</si>
  <si>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</si>
  <si>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</si>
  <si>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</si>
  <si>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</si>
  <si>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</si>
  <si>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</si>
  <si>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</si>
  <si>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</si>
  <si>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</si>
  <si>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</si>
  <si>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</si>
  <si>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</si>
  <si>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</si>
  <si>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</si>
  <si>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</si>
  <si>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</si>
  <si>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</si>
  <si>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</si>
  <si>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</si>
  <si>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</si>
  <si>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</si>
  <si>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</si>
  <si>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</si>
  <si>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</si>
  <si>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</si>
  <si>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</si>
  <si>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</si>
  <si>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</si>
  <si>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</si>
  <si>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</si>
  <si>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</si>
  <si>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</si>
  <si>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</si>
  <si>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</si>
  <si>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</si>
  <si>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</si>
  <si>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</si>
  <si>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</si>
  <si>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</si>
  <si>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</si>
  <si>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</si>
  <si>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</si>
  <si>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</si>
  <si>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</si>
  <si>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</si>
  <si>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</si>
  <si>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</si>
  <si>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</si>
  <si>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</si>
  <si>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</si>
  <si>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</si>
  <si>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</si>
  <si>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</si>
  <si>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</si>
  <si>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</si>
  <si>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</si>
  <si>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</si>
  <si>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</si>
  <si>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</si>
  <si>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</si>
  <si>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</si>
  <si>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</si>
  <si>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</si>
  <si>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</si>
  <si>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</si>
  <si>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</si>
  <si>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</si>
  <si>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</si>
  <si>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</si>
  <si>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</si>
  <si>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</si>
  <si>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</si>
  <si>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</si>
  <si>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</si>
  <si>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</si>
  <si>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</si>
  <si>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</si>
  <si>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</si>
  <si>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</si>
  <si>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</si>
  <si>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</si>
  <si>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</si>
  <si>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</si>
  <si>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</si>
  <si>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</si>
  <si>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</si>
  <si>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</si>
  <si>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</si>
  <si>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</si>
  <si>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</si>
  <si>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</si>
  <si>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</si>
  <si>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</si>
  <si>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</si>
  <si>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</si>
  <si>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</si>
  <si>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</si>
  <si>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</si>
  <si>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</si>
  <si>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</si>
  <si>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</si>
  <si>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</si>
  <si>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</si>
  <si>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</si>
  <si>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</si>
  <si>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</si>
  <si>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</si>
  <si>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</si>
  <si>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</si>
  <si>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</si>
  <si>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</si>
  <si>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</si>
  <si>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</si>
  <si>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</si>
  <si>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</si>
  <si>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</si>
  <si>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</si>
  <si>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</si>
  <si>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</si>
  <si>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</si>
  <si>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</si>
  <si>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</si>
  <si>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</si>
  <si>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</si>
  <si>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</si>
  <si>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</si>
  <si>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</si>
  <si>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</si>
  <si>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</si>
  <si>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</si>
  <si>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</si>
  <si>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</si>
  <si>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</si>
  <si>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</si>
  <si>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</si>
  <si>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</si>
  <si>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</si>
  <si>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</si>
  <si>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</si>
  <si>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</si>
  <si>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</si>
  <si>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</si>
  <si>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</si>
  <si>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</si>
  <si>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</si>
  <si>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</si>
  <si>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</si>
  <si>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</si>
  <si>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</si>
  <si>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</si>
  <si>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</si>
  <si>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</si>
  <si>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</si>
  <si>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</si>
  <si>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</si>
  <si>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</si>
  <si>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</si>
  <si>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</si>
  <si>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</si>
  <si>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</si>
  <si>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</si>
  <si>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</si>
  <si>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</si>
  <si>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</si>
  <si>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</si>
  <si>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</si>
  <si>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</si>
  <si>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</si>
  <si>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</si>
  <si>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</si>
  <si>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</si>
  <si>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</si>
  <si>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</si>
  <si>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</si>
  <si>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</si>
  <si>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</si>
  <si>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</si>
  <si>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</si>
  <si>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</si>
  <si>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</si>
  <si>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</si>
  <si>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</si>
  <si>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</si>
  <si>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</si>
  <si>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</si>
  <si>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</si>
  <si>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</si>
  <si>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</si>
  <si>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</si>
  <si>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</si>
  <si>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</si>
  <si>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</si>
  <si>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</si>
  <si>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</si>
  <si>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</si>
  <si>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</si>
  <si>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</si>
  <si>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</si>
  <si>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</si>
  <si>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</si>
  <si>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</si>
  <si>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</si>
  <si>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</si>
  <si>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</si>
  <si>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</si>
  <si>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</si>
  <si>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</si>
  <si>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</si>
  <si>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</si>
  <si>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</si>
  <si>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</si>
  <si>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</si>
  <si>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</si>
  <si>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</si>
  <si>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</si>
  <si>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</si>
  <si>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</si>
  <si>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</si>
  <si>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</si>
  <si>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</si>
  <si>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</si>
  <si>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</si>
  <si>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</si>
  <si>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</si>
  <si>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</si>
  <si>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</si>
  <si>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</si>
  <si>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</si>
  <si>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</si>
  <si>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</si>
  <si>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</si>
  <si>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</si>
  <si>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</si>
  <si>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</si>
  <si>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</si>
  <si>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</si>
  <si>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</si>
  <si>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</si>
  <si>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</si>
  <si>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</si>
  <si>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</si>
  <si>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</si>
  <si>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</si>
  <si>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</si>
  <si>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</si>
  <si>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</si>
  <si>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</si>
  <si>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</si>
  <si>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</si>
  <si>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</si>
  <si>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</si>
  <si>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</si>
  <si>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</si>
  <si>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</si>
  <si>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</si>
  <si>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</si>
  <si>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</si>
  <si>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</si>
  <si>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</si>
  <si>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</si>
  <si>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</si>
  <si>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</si>
  <si>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</si>
  <si>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</si>
  <si>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</si>
  <si>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</si>
  <si>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</si>
  <si>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</si>
  <si>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</si>
  <si>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</si>
  <si>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</si>
  <si>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</si>
  <si>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</si>
  <si>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</si>
  <si>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</si>
  <si>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</si>
  <si>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</si>
  <si>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</si>
  <si>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</si>
  <si>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</si>
  <si>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</si>
  <si>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</si>
  <si>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</si>
  <si>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</si>
  <si>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</si>
  <si>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</si>
  <si>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</si>
  <si>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</si>
  <si>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</si>
  <si>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</si>
  <si>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</si>
  <si>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</si>
  <si>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</si>
  <si>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</si>
  <si>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</si>
  <si>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</si>
  <si>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</si>
  <si>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</si>
  <si>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</si>
  <si>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</si>
  <si>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</si>
  <si>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</si>
  <si>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</si>
  <si>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</si>
  <si>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</si>
  <si>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</si>
  <si>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</si>
  <si>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</si>
  <si>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</si>
  <si>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</si>
  <si>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</si>
  <si>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</si>
  <si>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</si>
  <si>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</si>
  <si>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</si>
  <si>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</si>
  <si>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</si>
  <si>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</si>
  <si>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</si>
  <si>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</si>
  <si>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</si>
  <si>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</si>
  <si>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</si>
  <si>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</si>
  <si>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</si>
  <si>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</si>
  <si>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</si>
  <si>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</si>
  <si>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</si>
  <si>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</si>
  <si>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</si>
  <si>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</si>
  <si>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</si>
  <si>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</si>
  <si>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</si>
  <si>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</si>
  <si>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</si>
  <si>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</si>
  <si>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</si>
  <si>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</si>
  <si>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</si>
  <si>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</si>
  <si>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</si>
  <si>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</si>
  <si>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</si>
  <si>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</si>
  <si>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</si>
  <si>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</si>
  <si>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</si>
  <si>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</si>
  <si>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</si>
  <si>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</si>
  <si>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</si>
  <si>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</si>
  <si>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</si>
  <si>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</si>
  <si>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</si>
  <si>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</si>
  <si>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</si>
  <si>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</si>
  <si>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</si>
  <si>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</si>
  <si>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</si>
  <si>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</si>
  <si>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</si>
  <si>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</si>
  <si>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</si>
  <si>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</si>
  <si>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</si>
  <si>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</si>
  <si>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</si>
  <si>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</si>
  <si>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</si>
  <si>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</si>
  <si>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</si>
  <si>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</si>
  <si>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</si>
  <si>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</si>
  <si>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</si>
  <si>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</si>
  <si>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</si>
  <si>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</si>
  <si>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</si>
  <si>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</si>
  <si>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</si>
  <si>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</si>
  <si>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</si>
  <si>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</si>
  <si>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</si>
  <si>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</si>
  <si>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</si>
  <si>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</si>
  <si>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</si>
  <si>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</si>
  <si>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</si>
  <si>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</si>
  <si>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</si>
  <si>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</si>
  <si>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</si>
  <si>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</si>
  <si>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</si>
  <si>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</si>
  <si>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</si>
  <si>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</si>
  <si>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</si>
  <si>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</si>
  <si>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</si>
  <si>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</si>
  <si>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</si>
  <si>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</si>
  <si>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</si>
  <si>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</si>
  <si>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</si>
  <si>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</si>
  <si>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</si>
  <si>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</si>
  <si>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</si>
  <si>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</si>
  <si>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</si>
  <si>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</si>
  <si>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</si>
  <si>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</si>
  <si>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</si>
  <si>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</si>
  <si>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</si>
  <si>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</si>
  <si>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</si>
  <si>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</si>
  <si>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</si>
  <si>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</si>
  <si>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</si>
  <si>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</si>
  <si>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</si>
  <si>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</si>
  <si>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</si>
  <si>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</si>
  <si>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</si>
  <si>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</si>
  <si>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</si>
  <si>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</si>
  <si>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</si>
  <si>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</si>
  <si>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</si>
  <si>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</si>
  <si>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</si>
  <si>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</si>
  <si>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</si>
  <si>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</si>
  <si>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</si>
  <si>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</si>
  <si>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</si>
  <si>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</si>
  <si>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</si>
  <si>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</si>
  <si>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</si>
  <si>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</si>
  <si>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</si>
  <si>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</si>
  <si>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</si>
  <si>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</si>
  <si>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</si>
  <si>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</si>
  <si>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</si>
  <si>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</si>
  <si>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</si>
  <si>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</si>
  <si>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</si>
  <si>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</si>
  <si>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</si>
  <si>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</si>
  <si>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</si>
  <si>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</si>
  <si>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</si>
  <si>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</si>
  <si>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</si>
  <si>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</si>
  <si>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</si>
  <si>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</si>
  <si>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</si>
  <si>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</si>
  <si>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</si>
  <si>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</si>
  <si>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</si>
  <si>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</si>
  <si>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</si>
  <si>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</si>
  <si>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</si>
  <si>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</si>
  <si>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</si>
  <si>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</si>
  <si>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</si>
  <si>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</si>
  <si>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</si>
  <si>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</si>
  <si>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</si>
  <si>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</si>
  <si>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</si>
  <si>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</si>
  <si>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</si>
  <si>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</si>
  <si>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</si>
  <si>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</si>
  <si>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</si>
  <si>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</si>
  <si>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</si>
  <si>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</si>
  <si>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</si>
  <si>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</si>
  <si>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</si>
  <si>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</si>
  <si>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</si>
  <si>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</si>
  <si>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</si>
  <si>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</si>
  <si>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</si>
  <si>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</si>
  <si>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</si>
  <si>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</si>
  <si>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</si>
  <si>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</si>
  <si>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</si>
  <si>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</si>
  <si>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</si>
  <si>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</si>
  <si>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</si>
  <si>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</si>
  <si>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</si>
  <si>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</si>
  <si>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</si>
  <si>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</si>
  <si>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</si>
  <si>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</si>
  <si>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</si>
  <si>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</si>
  <si>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</si>
  <si>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</si>
  <si>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</si>
  <si>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</si>
  <si>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</si>
  <si>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</si>
  <si>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</si>
  <si>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</si>
  <si>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</si>
  <si>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</si>
  <si>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</si>
  <si>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</si>
  <si>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</si>
  <si>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</si>
  <si>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</si>
  <si>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</si>
  <si>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</si>
  <si>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</si>
  <si>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</si>
  <si>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</si>
  <si>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</si>
  <si>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</si>
  <si>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</si>
  <si>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</si>
  <si>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</si>
  <si>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</si>
  <si>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</si>
  <si>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</si>
  <si>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</si>
  <si>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</si>
  <si>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</si>
  <si>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</si>
  <si>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</si>
  <si>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</si>
  <si>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</si>
  <si>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</si>
  <si>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</si>
  <si>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</si>
  <si>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</si>
  <si>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</si>
  <si>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</si>
  <si>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</si>
  <si>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</si>
  <si>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</si>
  <si>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</si>
  <si>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</si>
  <si>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</si>
  <si>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</si>
  <si>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</si>
  <si>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</si>
  <si>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</si>
  <si>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</si>
  <si>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</si>
  <si>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</si>
  <si>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</si>
  <si>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</si>
  <si>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</si>
  <si>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</si>
  <si>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</si>
  <si>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</si>
  <si>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</si>
  <si>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</si>
  <si>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</si>
  <si>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</si>
  <si>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</si>
  <si>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</si>
  <si>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</si>
  <si>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</si>
  <si>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</si>
  <si>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</si>
  <si>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</si>
  <si>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</si>
  <si>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</si>
  <si>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</si>
  <si>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</si>
  <si>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</si>
  <si>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</si>
  <si>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</si>
  <si>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</si>
  <si>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</si>
  <si>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</si>
  <si>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</si>
  <si>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</si>
  <si>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</si>
  <si>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</si>
  <si>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</si>
  <si>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</si>
  <si>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</si>
  <si>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</si>
  <si>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</si>
  <si>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</si>
  <si>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</si>
  <si>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</si>
  <si>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</si>
  <si>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</si>
  <si>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</si>
  <si>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</si>
  <si>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</si>
  <si>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</si>
  <si>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</si>
  <si>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</si>
  <si>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</si>
  <si>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</si>
  <si>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</si>
  <si>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</si>
  <si>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</si>
  <si>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</si>
  <si>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</si>
  <si>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</si>
  <si>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</si>
  <si>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</si>
  <si>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</si>
  <si>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</si>
  <si>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</si>
  <si>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</si>
  <si>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</si>
  <si>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</si>
  <si>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</si>
  <si>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</si>
  <si>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</si>
  <si>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</si>
  <si>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</si>
  <si>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</si>
  <si>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</si>
  <si>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</si>
  <si>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</si>
  <si>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</si>
  <si>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</si>
  <si>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</si>
  <si>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</si>
  <si>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</si>
  <si>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</si>
  <si>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</si>
  <si>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</si>
  <si>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</si>
  <si>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</si>
  <si>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</si>
  <si>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</si>
  <si>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</si>
  <si>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</si>
  <si>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</si>
  <si>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</si>
  <si>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</si>
  <si>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</si>
  <si>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</si>
  <si>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</si>
  <si>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</si>
  <si>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</si>
  <si>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</si>
  <si>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</si>
  <si>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</si>
  <si>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</si>
  <si>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</si>
  <si>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</si>
  <si>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</si>
  <si>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</si>
  <si>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</si>
  <si>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</si>
  <si>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</si>
  <si>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</si>
  <si>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</si>
  <si>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</si>
  <si>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</si>
  <si>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</si>
  <si>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</si>
  <si>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</si>
  <si>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</si>
  <si>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</si>
  <si>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</si>
  <si>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</si>
  <si>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</si>
  <si>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</si>
  <si>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</si>
  <si>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</si>
  <si>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</si>
  <si>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</si>
  <si>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</si>
  <si>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</si>
  <si>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</si>
  <si>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</si>
  <si>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</si>
  <si>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</si>
  <si>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</si>
  <si>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</si>
  <si>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</si>
  <si>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</si>
  <si>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</si>
  <si>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</si>
  <si>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</si>
  <si>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</si>
  <si>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</si>
  <si>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</si>
  <si>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</si>
  <si>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</si>
  <si>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</si>
  <si>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</si>
  <si>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</si>
  <si>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</si>
  <si>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</si>
  <si>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</si>
  <si>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</si>
  <si>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</si>
  <si>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</si>
  <si>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</si>
  <si>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</si>
  <si>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</si>
  <si>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</si>
  <si>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</si>
  <si>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</si>
  <si>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</si>
  <si>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</si>
  <si>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</si>
  <si>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</si>
  <si>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</si>
  <si>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</si>
  <si>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</si>
  <si>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</si>
  <si>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</si>
  <si>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</si>
  <si>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</si>
  <si>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</si>
  <si>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</si>
  <si>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</si>
  <si>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</si>
  <si>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</si>
  <si>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</si>
  <si>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</si>
  <si>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</si>
  <si>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</si>
  <si>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</si>
  <si>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</si>
  <si>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</si>
  <si>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</si>
  <si>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</si>
  <si>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</si>
  <si>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</si>
  <si>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</si>
  <si>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</si>
  <si>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</si>
  <si>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</si>
  <si>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</si>
  <si>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</si>
  <si>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</si>
  <si>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</si>
  <si>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</si>
  <si>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</si>
  <si>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</si>
  <si>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</si>
  <si>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</si>
  <si>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</si>
  <si>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</si>
  <si>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</si>
  <si>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</si>
  <si>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</si>
  <si>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</si>
  <si>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</si>
  <si>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</si>
  <si>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</si>
  <si>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</si>
  <si>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</si>
  <si>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</si>
  <si>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</si>
  <si>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</si>
  <si>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</si>
  <si>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</si>
  <si>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</si>
  <si>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</si>
  <si>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</si>
  <si>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</si>
  <si>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</si>
  <si>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</si>
  <si>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</si>
  <si>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</si>
  <si>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</si>
  <si>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</si>
  <si>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</si>
  <si>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</si>
  <si>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</si>
  <si>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</si>
  <si>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</si>
  <si>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</si>
  <si>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</si>
  <si>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</si>
  <si>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</si>
  <si>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</si>
  <si>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</si>
  <si>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</si>
  <si>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</si>
  <si>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</si>
  <si>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</si>
  <si>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</si>
  <si>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</si>
  <si>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</si>
  <si>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</si>
  <si>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</si>
  <si>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</si>
  <si>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</si>
  <si>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</si>
  <si>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</si>
  <si>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</si>
  <si>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</si>
  <si>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</si>
  <si>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</si>
  <si>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</si>
  <si>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</si>
  <si>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</si>
  <si>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</si>
  <si>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</si>
  <si>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</si>
  <si>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</si>
  <si>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</si>
  <si>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</si>
  <si>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</si>
  <si>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</si>
  <si>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</si>
  <si>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</si>
  <si>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</si>
  <si>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</si>
  <si>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</si>
  <si>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</si>
  <si>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</si>
  <si>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</si>
  <si>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</si>
  <si>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</si>
  <si>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</si>
  <si>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</si>
  <si>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</si>
  <si>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</si>
  <si>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</si>
  <si>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</si>
  <si>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</si>
  <si>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</si>
  <si>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</si>
  <si>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</si>
  <si>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</si>
  <si>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</si>
  <si>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</si>
  <si>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</si>
  <si>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</si>
  <si>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</si>
  <si>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</si>
  <si>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</si>
  <si>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</si>
  <si>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</si>
  <si>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</si>
  <si>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</si>
  <si>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</si>
  <si>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</si>
  <si>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</si>
  <si>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</si>
  <si>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</si>
  <si>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</si>
  <si>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</si>
  <si>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</si>
  <si>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</si>
  <si>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</si>
  <si>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</si>
  <si>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</si>
  <si>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</si>
  <si>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</si>
  <si>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</si>
  <si>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</si>
  <si>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</si>
  <si>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</si>
  <si>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</si>
  <si>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</si>
  <si>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</si>
  <si>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</si>
  <si>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</si>
  <si>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</si>
  <si>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</si>
  <si>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</si>
  <si>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</si>
  <si>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</si>
  <si>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</si>
  <si>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</si>
  <si>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</si>
  <si>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</si>
  <si>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</si>
  <si>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</si>
  <si>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</si>
  <si>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</si>
  <si>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</si>
  <si>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</si>
  <si>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</si>
  <si>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</si>
  <si>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</si>
  <si>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</si>
  <si>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</si>
  <si>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</si>
  <si>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</si>
  <si>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</si>
  <si>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</si>
  <si>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</si>
  <si>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</si>
  <si>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</si>
  <si>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</si>
  <si>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</si>
  <si>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</si>
  <si>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</si>
  <si>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</si>
  <si>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</si>
  <si>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</si>
  <si>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</si>
  <si>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</si>
  <si>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</si>
  <si>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</si>
  <si>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</si>
  <si>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</si>
  <si>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</si>
  <si>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</si>
  <si>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</si>
  <si>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</si>
  <si>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</si>
  <si>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</si>
  <si>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</si>
  <si>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</si>
  <si>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</si>
  <si>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</si>
  <si>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</si>
  <si>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</si>
  <si>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</si>
  <si>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</si>
  <si>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</si>
  <si>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</si>
  <si>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</si>
  <si>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</si>
  <si>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</si>
  <si>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</si>
  <si>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</si>
  <si>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</si>
  <si>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</si>
  <si>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</si>
  <si>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</si>
  <si>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</si>
  <si>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</si>
  <si>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</si>
  <si>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</si>
  <si>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</si>
  <si>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</si>
  <si>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</si>
  <si>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</si>
  <si>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</si>
  <si>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</si>
  <si>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</si>
  <si>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</si>
  <si>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</si>
  <si>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</si>
  <si>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</si>
  <si>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</si>
  <si>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</si>
  <si>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</si>
  <si>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</si>
  <si>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</si>
  <si>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</si>
  <si>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</si>
  <si>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</si>
  <si>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</si>
  <si>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</si>
  <si>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</si>
  <si>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</si>
  <si>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</si>
  <si>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</si>
  <si>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</si>
  <si>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</si>
  <si>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</si>
  <si>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</si>
  <si>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</si>
  <si>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</si>
  <si>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</si>
  <si>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</si>
  <si>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</si>
  <si>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</si>
  <si>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</si>
  <si>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</si>
  <si>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</si>
  <si>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</si>
  <si>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</si>
  <si>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</si>
  <si>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</si>
  <si>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</si>
  <si>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</si>
  <si>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</si>
  <si>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</si>
  <si>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</si>
  <si>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</si>
  <si>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</si>
  <si>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</si>
  <si>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</si>
  <si>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</si>
  <si>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</si>
  <si>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</si>
  <si>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</si>
  <si>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</si>
  <si>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</si>
  <si>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</si>
  <si>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</si>
  <si>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</si>
  <si>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</si>
  <si>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</si>
  <si>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</si>
  <si>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</si>
  <si>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</si>
  <si>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</si>
  <si>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</si>
  <si>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</si>
  <si>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</si>
  <si>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</si>
  <si>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</si>
  <si>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</si>
  <si>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</si>
  <si>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</si>
  <si>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</si>
  <si>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</si>
  <si>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</si>
  <si>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</si>
  <si>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</si>
  <si>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</si>
  <si>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</si>
  <si>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</si>
  <si>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</si>
  <si>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</si>
  <si>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</si>
  <si>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</si>
  <si>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</si>
  <si>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</si>
  <si>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</si>
  <si>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</si>
  <si>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</si>
  <si>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</si>
  <si>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</si>
  <si>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</si>
  <si>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</si>
  <si>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</si>
  <si>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</si>
  <si>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</si>
  <si>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</si>
  <si>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</si>
  <si>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</si>
  <si>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</si>
  <si>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</si>
  <si>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</si>
  <si>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</si>
  <si>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</si>
  <si>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</si>
  <si>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</si>
  <si>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</si>
  <si>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</si>
  <si>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</si>
  <si>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</si>
  <si>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</si>
  <si>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</si>
  <si>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</si>
  <si>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</si>
  <si>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</si>
  <si>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</si>
  <si>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</si>
  <si>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</si>
  <si>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</si>
  <si>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</si>
  <si>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</si>
  <si>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</si>
  <si>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</si>
  <si>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</si>
  <si>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</si>
  <si>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</si>
  <si>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</si>
  <si>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</si>
  <si>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</si>
  <si>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</si>
  <si>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</si>
  <si>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</si>
  <si>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</si>
  <si>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</si>
  <si>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</si>
  <si>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</si>
  <si>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</si>
  <si>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</si>
  <si>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</si>
  <si>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</si>
  <si>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</si>
  <si>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</si>
  <si>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</si>
  <si>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</si>
  <si>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</si>
  <si>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</si>
  <si>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</si>
  <si>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</si>
  <si>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</si>
  <si>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</si>
  <si>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</si>
  <si>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</si>
  <si>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</si>
  <si>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</si>
  <si>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</si>
  <si>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</si>
  <si>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</si>
  <si>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</si>
  <si>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</si>
  <si>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</si>
  <si>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</si>
  <si>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</si>
  <si>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</si>
  <si>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</si>
  <si>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</si>
  <si>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</si>
  <si>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</si>
  <si>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</si>
  <si>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</si>
  <si>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</si>
  <si>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</si>
  <si>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</si>
  <si>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</si>
  <si>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</si>
  <si>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</si>
  <si>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</si>
  <si>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</si>
  <si>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</si>
  <si>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</si>
  <si>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</si>
  <si>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</si>
  <si>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</si>
  <si>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</si>
  <si>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</si>
  <si>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</si>
  <si>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</si>
  <si>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</si>
  <si>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</si>
  <si>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</si>
  <si>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</si>
  <si>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</si>
  <si>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</si>
  <si>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</si>
  <si>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</si>
  <si>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</si>
  <si>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</si>
  <si>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</si>
  <si>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</si>
  <si>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</si>
  <si>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</si>
  <si>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</si>
  <si>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</si>
  <si>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</si>
  <si>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</si>
  <si>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</si>
  <si>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</si>
  <si>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</si>
  <si>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</si>
  <si>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</si>
  <si>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</si>
  <si>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</si>
  <si>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</si>
  <si>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</si>
  <si>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</si>
  <si>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</si>
  <si>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</si>
  <si>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</si>
  <si>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</si>
  <si>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</si>
  <si>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</si>
  <si>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</si>
  <si>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</si>
  <si>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</si>
  <si>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</si>
  <si>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</si>
  <si>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</si>
  <si>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</si>
  <si>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</si>
  <si>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</si>
  <si>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</si>
  <si>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</si>
  <si>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</si>
  <si>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</si>
  <si>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</si>
  <si>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</si>
  <si>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</si>
  <si>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</si>
  <si>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</si>
  <si>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</si>
  <si>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</si>
  <si>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</si>
  <si>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</si>
  <si>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</si>
  <si>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</si>
  <si>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</si>
  <si>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</si>
  <si>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</si>
  <si>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</si>
  <si>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</si>
  <si>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</si>
  <si>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</si>
  <si>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</si>
  <si>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</si>
  <si>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</si>
  <si>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</si>
  <si>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</si>
  <si>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</si>
  <si>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</si>
  <si>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</si>
  <si>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</si>
  <si>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</si>
  <si>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</si>
  <si>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</si>
  <si>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</si>
  <si>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</si>
  <si>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</si>
  <si>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</si>
  <si>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</si>
  <si>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</si>
  <si>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</si>
  <si>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</si>
  <si>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</si>
  <si>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</si>
  <si>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</si>
  <si>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</si>
  <si>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</si>
  <si>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</si>
  <si>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</si>
  <si>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</si>
  <si>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</si>
  <si>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</si>
  <si>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</si>
  <si>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</si>
  <si>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</si>
  <si>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</si>
  <si>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</si>
  <si>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</si>
  <si>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</si>
  <si>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</si>
  <si>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</si>
  <si>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</si>
  <si>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</si>
  <si>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</si>
  <si>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</si>
  <si>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</si>
  <si>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</si>
  <si>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</si>
  <si>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</si>
  <si>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</si>
  <si>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</si>
  <si>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</si>
  <si>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</si>
  <si>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</si>
  <si>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</si>
  <si>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</si>
  <si>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</si>
  <si>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</si>
  <si>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</si>
  <si>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</si>
  <si>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</si>
  <si>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</si>
  <si>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</si>
  <si>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</si>
  <si>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</si>
  <si>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</si>
  <si>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</si>
  <si>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</si>
  <si>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</si>
  <si>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</si>
  <si>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</si>
  <si>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</si>
  <si>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</si>
  <si>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</si>
  <si>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</si>
  <si>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</si>
  <si>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</si>
  <si>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</si>
  <si>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</si>
  <si>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</si>
  <si>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</si>
  <si>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</si>
  <si>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</si>
  <si>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</si>
  <si>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</si>
  <si>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</si>
  <si>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</si>
  <si>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</si>
  <si>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</si>
  <si>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</si>
  <si>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</si>
  <si>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</si>
  <si>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</si>
  <si>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</si>
  <si>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</si>
  <si>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</si>
  <si>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</si>
  <si>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</si>
  <si>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</si>
  <si>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</si>
  <si>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</si>
  <si>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</si>
  <si>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</si>
  <si>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</si>
  <si>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</si>
  <si>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</si>
  <si>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</si>
  <si>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</si>
  <si>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</si>
  <si>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</si>
  <si>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</si>
  <si>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</si>
  <si>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</si>
  <si>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</si>
  <si>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</si>
  <si>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</si>
  <si>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</si>
  <si>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</si>
  <si>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</si>
  <si>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</si>
  <si>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</si>
  <si>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</si>
  <si>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</si>
  <si>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</si>
  <si>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</si>
  <si>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</si>
  <si>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</si>
  <si>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</si>
  <si>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</si>
  <si>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</si>
  <si>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</si>
  <si>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</si>
  <si>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</si>
  <si>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</si>
  <si>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</si>
  <si>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</si>
  <si>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</si>
  <si>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</si>
  <si>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</si>
  <si>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</si>
  <si>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</si>
  <si>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</si>
  <si>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</si>
  <si>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</si>
  <si>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</si>
  <si>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</si>
  <si>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</si>
  <si>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</si>
  <si>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</si>
  <si>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</si>
  <si>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</si>
  <si>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</si>
  <si>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</si>
  <si>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</si>
  <si>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</si>
  <si>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</si>
  <si>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</si>
  <si>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</si>
  <si>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</si>
  <si>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</si>
  <si>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</si>
  <si>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</si>
  <si>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</si>
  <si>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</si>
  <si>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</si>
  <si>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</si>
  <si>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</si>
  <si>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</si>
  <si>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</si>
  <si>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</si>
  <si>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</si>
  <si>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</si>
  <si>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</si>
  <si>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</si>
  <si>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</si>
  <si>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</si>
  <si>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</si>
  <si>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</si>
  <si>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</si>
  <si>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</si>
  <si>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</si>
  <si>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</si>
  <si>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</si>
  <si>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</si>
  <si>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</si>
  <si>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</si>
  <si>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</si>
  <si>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</si>
  <si>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</si>
  <si>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</si>
  <si>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</si>
  <si>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</si>
  <si>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</si>
  <si>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</si>
  <si>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</si>
  <si>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</si>
  <si>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</si>
  <si>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</si>
  <si>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</si>
  <si>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</si>
  <si>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</si>
  <si>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</si>
  <si>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</si>
  <si>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</si>
  <si>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</si>
  <si>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</si>
  <si>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</si>
  <si>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</si>
  <si>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</si>
  <si>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</si>
  <si>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</si>
  <si>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</si>
  <si>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</si>
  <si>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</si>
  <si>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</si>
  <si>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</si>
  <si>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</si>
  <si>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</si>
  <si>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</si>
  <si>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</si>
  <si>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</si>
  <si>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</si>
  <si>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</si>
  <si>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</si>
  <si>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</si>
  <si>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</si>
  <si>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</si>
  <si>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</si>
  <si>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</si>
  <si>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</si>
  <si>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</si>
  <si>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</si>
  <si>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</si>
  <si>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</si>
  <si>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</si>
  <si>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</si>
  <si>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</si>
  <si>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</si>
  <si>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</si>
  <si>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</si>
  <si>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</si>
  <si>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</si>
  <si>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</si>
  <si>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</si>
  <si>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</si>
  <si>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</si>
  <si>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</si>
  <si>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</si>
  <si>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</si>
  <si>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</si>
  <si>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</si>
  <si>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</si>
  <si>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</si>
  <si>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</si>
  <si>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</si>
  <si>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</si>
  <si>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</si>
  <si>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</si>
  <si>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</si>
  <si>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</si>
  <si>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</si>
  <si>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</si>
  <si>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</si>
  <si>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</si>
  <si>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</si>
  <si>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</si>
  <si>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</si>
  <si>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</si>
  <si>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</si>
  <si>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</si>
  <si>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</si>
  <si>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</si>
  <si>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</si>
  <si>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</si>
  <si>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</si>
  <si>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</si>
  <si>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</si>
  <si>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</si>
  <si>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</si>
  <si>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</si>
  <si>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</si>
  <si>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</si>
  <si>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</si>
  <si>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</si>
  <si>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</si>
  <si>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</si>
  <si>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</si>
  <si>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</si>
  <si>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</si>
  <si>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</si>
  <si>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</si>
  <si>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</si>
  <si>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</si>
  <si>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</si>
  <si>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</si>
  <si>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</si>
  <si>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</si>
  <si>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</si>
  <si>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</si>
  <si>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</si>
  <si>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</si>
  <si>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</si>
  <si>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</si>
  <si>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</si>
  <si>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</si>
  <si>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</si>
  <si>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</si>
  <si>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</si>
  <si>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</si>
  <si>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</si>
  <si>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</si>
  <si>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</si>
  <si>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</si>
  <si>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</si>
  <si>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</si>
  <si>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</si>
  <si>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</si>
  <si>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</si>
  <si>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</si>
  <si>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</si>
  <si>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</si>
  <si>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</si>
  <si>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</si>
  <si>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</si>
  <si>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</si>
  <si>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</si>
  <si>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</si>
  <si>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</si>
  <si>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</si>
  <si>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</si>
  <si>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</si>
  <si>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</si>
  <si>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</si>
  <si>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</si>
  <si>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</si>
  <si>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</si>
  <si>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</si>
  <si>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</si>
  <si>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</si>
  <si>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</si>
  <si>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</si>
  <si>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</si>
  <si>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</si>
  <si>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</si>
  <si>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</si>
  <si>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</si>
  <si>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</si>
  <si>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</si>
  <si>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</si>
  <si>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</si>
  <si>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</si>
  <si>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</si>
  <si>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</si>
  <si>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</si>
  <si>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</si>
  <si>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</si>
  <si>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</si>
  <si>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</si>
  <si>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</si>
  <si>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</si>
  <si>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</si>
  <si>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</si>
  <si>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</si>
  <si>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</si>
  <si>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</si>
  <si>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</si>
  <si>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</si>
  <si>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</si>
  <si>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</si>
  <si>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</si>
  <si>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</si>
  <si>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</si>
  <si>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</si>
  <si>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</si>
  <si>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</si>
  <si>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</si>
  <si>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</si>
  <si>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</si>
  <si>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</si>
  <si>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</si>
  <si>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</si>
  <si>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</si>
  <si>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</si>
  <si>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</si>
  <si>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</si>
  <si>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</si>
  <si>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</si>
  <si>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</si>
  <si>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</si>
  <si>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</si>
  <si>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</si>
  <si>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</si>
  <si>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</si>
  <si>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</si>
  <si>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</si>
  <si>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</si>
  <si>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</si>
  <si>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</si>
  <si>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</si>
  <si>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</si>
  <si>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</si>
  <si>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</si>
  <si>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</si>
  <si>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</si>
  <si>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</si>
  <si>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</si>
  <si>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</si>
  <si>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</si>
  <si>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</si>
  <si>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</si>
  <si>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</si>
  <si>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</si>
  <si>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</si>
  <si>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</si>
  <si>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</si>
  <si>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</si>
  <si>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</si>
  <si>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</si>
  <si>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</si>
  <si>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</si>
  <si>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</si>
  <si>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</si>
  <si>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</si>
  <si>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</si>
  <si>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</si>
  <si>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</si>
  <si>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</si>
  <si>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</si>
  <si>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</si>
  <si>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</si>
  <si>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</si>
  <si>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</si>
  <si>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</si>
  <si>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</si>
  <si>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</si>
  <si>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</si>
  <si>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</si>
  <si>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</si>
  <si>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</si>
  <si>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</si>
  <si>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</si>
  <si>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</si>
  <si>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</si>
  <si>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</si>
  <si>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</si>
  <si>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</si>
  <si>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</si>
  <si>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</si>
  <si>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</si>
  <si>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</si>
  <si>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</si>
  <si>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</si>
  <si>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</si>
  <si>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</si>
  <si>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</si>
  <si>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</si>
  <si>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</si>
  <si>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</si>
  <si>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</si>
  <si>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</si>
  <si>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</si>
  <si>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</si>
  <si>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</si>
  <si>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</si>
  <si>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</si>
  <si>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</si>
  <si>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</si>
  <si>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</si>
  <si>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</si>
  <si>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</si>
  <si>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</si>
  <si>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</si>
  <si>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</si>
  <si>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</si>
  <si>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</si>
  <si>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</si>
  <si>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</si>
  <si>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</si>
  <si>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</si>
  <si>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</si>
  <si>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</si>
  <si>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</si>
  <si>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</si>
  <si>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</si>
  <si>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</si>
  <si>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</si>
  <si>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</si>
  <si>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</si>
  <si>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</si>
  <si>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</si>
  <si>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</si>
  <si>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</si>
  <si>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</si>
  <si>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</si>
  <si>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</si>
  <si>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</si>
  <si>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</si>
  <si>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</si>
  <si>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</si>
  <si>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</si>
  <si>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</si>
  <si>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</si>
  <si>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</si>
  <si>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</si>
  <si>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</si>
  <si>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</si>
  <si>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</si>
  <si>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</si>
  <si>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</si>
  <si>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</si>
  <si>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</si>
  <si>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</si>
  <si>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</si>
  <si>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</si>
  <si>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</si>
  <si>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</si>
  <si>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</si>
  <si>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</si>
  <si>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</si>
  <si>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</si>
  <si>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</si>
  <si>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</si>
  <si>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</si>
  <si>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</si>
  <si>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</si>
  <si>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</si>
  <si>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</si>
  <si>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</si>
  <si>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</si>
  <si>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</si>
  <si>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</si>
  <si>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</si>
  <si>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</si>
  <si>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</si>
  <si>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</si>
  <si>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</si>
  <si>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</si>
  <si>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</si>
  <si>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</si>
  <si>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</si>
  <si>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</si>
  <si>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</si>
  <si>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</si>
  <si>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</si>
  <si>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</si>
  <si>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</si>
  <si>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</si>
  <si>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</si>
  <si>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</si>
  <si>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</si>
  <si>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</si>
  <si>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</si>
  <si>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</si>
  <si>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</si>
  <si>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</si>
  <si>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</si>
  <si>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</si>
  <si>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</si>
  <si>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</si>
  <si>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</si>
  <si>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</si>
  <si>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</si>
  <si>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</si>
  <si>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</si>
  <si>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</si>
  <si>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</si>
  <si>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</si>
  <si>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</si>
  <si>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</si>
  <si>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</si>
  <si>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</si>
  <si>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</si>
  <si>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</si>
  <si>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</si>
  <si>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</si>
  <si>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</si>
  <si>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</si>
  <si>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</si>
  <si>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</si>
  <si>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</si>
  <si>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</si>
  <si>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</si>
  <si>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</si>
  <si>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</si>
  <si>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</si>
  <si>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</si>
  <si>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</si>
  <si>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</si>
  <si>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</si>
  <si>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</si>
  <si>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</si>
  <si>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</si>
  <si>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</si>
  <si>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</si>
  <si>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</si>
  <si>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</si>
  <si>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</si>
  <si>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</si>
  <si>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</si>
  <si>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</si>
  <si>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</si>
  <si>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</si>
  <si>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</si>
  <si>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</si>
  <si>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</si>
  <si>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</si>
  <si>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</si>
  <si>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</si>
  <si>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</si>
  <si>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</si>
  <si>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</si>
  <si>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</si>
  <si>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</si>
  <si>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</si>
  <si>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</si>
  <si>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</si>
  <si>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</si>
  <si>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</si>
  <si>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</si>
  <si>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</si>
  <si>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</si>
  <si>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</si>
  <si>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</si>
  <si>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</si>
  <si>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</si>
  <si>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</si>
  <si>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</si>
  <si>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</si>
  <si>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</si>
  <si>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</si>
  <si>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</si>
  <si>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</si>
  <si>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</si>
  <si>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</si>
  <si>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</si>
  <si>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</si>
  <si>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</si>
  <si>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</si>
  <si>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</si>
  <si>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</si>
  <si>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</si>
  <si>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</si>
  <si>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</si>
  <si>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</si>
  <si>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</si>
  <si>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</si>
  <si>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</si>
  <si>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</si>
  <si>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</si>
  <si>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</si>
  <si>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</si>
  <si>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</si>
  <si>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</si>
  <si>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</si>
  <si>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</si>
  <si>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</si>
  <si>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</si>
  <si>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</si>
  <si>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</si>
  <si>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</si>
  <si>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</si>
  <si>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</si>
  <si>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</si>
  <si>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</si>
  <si>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</si>
  <si>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</si>
  <si>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</si>
  <si>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</si>
  <si>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</si>
  <si>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</si>
  <si>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</si>
  <si>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</si>
  <si>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</si>
  <si>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</si>
  <si>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</si>
  <si>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</si>
  <si>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</si>
  <si>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</si>
  <si>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</si>
  <si>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</si>
  <si>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</si>
  <si>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</si>
  <si>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</si>
  <si>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</si>
  <si>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</si>
  <si>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</si>
  <si>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</si>
  <si>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</si>
  <si>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</si>
  <si>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</si>
  <si>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</si>
  <si>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</si>
  <si>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</si>
  <si>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</si>
  <si>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</si>
  <si>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</si>
  <si>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</si>
  <si>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</si>
  <si>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</si>
  <si>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</si>
  <si>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</si>
  <si>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</si>
  <si>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</si>
  <si>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</si>
  <si>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</si>
  <si>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</si>
  <si>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</si>
  <si>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</si>
  <si>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</si>
  <si>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</si>
  <si>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</si>
  <si>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</si>
  <si>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</si>
  <si>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</si>
  <si>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</si>
  <si>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</si>
  <si>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</si>
  <si>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</si>
  <si>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</si>
  <si>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</si>
  <si>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</si>
  <si>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</si>
  <si>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</si>
  <si>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</si>
  <si>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</si>
  <si>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</si>
  <si>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</si>
  <si>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</si>
  <si>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</si>
  <si>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</si>
  <si>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</si>
  <si>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</si>
  <si>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</si>
  <si>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</si>
  <si>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</si>
  <si>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</si>
  <si>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</si>
  <si>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</si>
  <si>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</si>
  <si>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</si>
  <si>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</si>
  <si>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</si>
  <si>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</si>
  <si>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</si>
  <si>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</si>
  <si>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</si>
  <si>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</si>
  <si>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</si>
  <si>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</si>
  <si>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</si>
  <si>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</si>
  <si>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</si>
  <si>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</si>
  <si>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</si>
  <si>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</si>
  <si>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</si>
  <si>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</si>
  <si>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</si>
  <si>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</si>
  <si>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</si>
  <si>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</si>
  <si>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</si>
  <si>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</si>
  <si>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</si>
  <si>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</si>
  <si>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</si>
  <si>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</si>
  <si>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</si>
  <si>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</si>
  <si>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</si>
  <si>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</si>
  <si>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</si>
  <si>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</si>
  <si>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</si>
  <si>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</si>
  <si>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</si>
  <si>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</si>
  <si>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</si>
  <si>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</si>
  <si>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</si>
  <si>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</si>
  <si>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</si>
  <si>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</si>
  <si>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</si>
  <si>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</si>
  <si>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</si>
  <si>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</si>
  <si>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</si>
  <si>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</si>
  <si>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</si>
  <si>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</si>
  <si>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</si>
  <si>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</si>
  <si>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</si>
  <si>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</si>
  <si>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</si>
  <si>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</si>
  <si>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</si>
  <si>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</si>
  <si>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</si>
  <si>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</si>
  <si>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</si>
  <si>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</si>
  <si>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</si>
  <si>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</si>
  <si>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</si>
  <si>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</si>
  <si>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</si>
  <si>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</si>
  <si>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</si>
  <si>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</si>
  <si>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</si>
  <si>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</si>
  <si>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</si>
  <si>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</si>
  <si>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</si>
  <si>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</si>
  <si>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</si>
  <si>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</si>
  <si>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</si>
  <si>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</si>
  <si>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</si>
  <si>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</si>
  <si>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</si>
  <si>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</si>
  <si>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</si>
  <si>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</si>
  <si>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</si>
  <si>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</si>
  <si>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</si>
  <si>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</si>
  <si>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</si>
  <si>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</si>
  <si>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</si>
  <si>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</si>
  <si>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</si>
  <si>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</si>
  <si>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</si>
  <si>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</si>
  <si>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</si>
  <si>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</si>
  <si>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</si>
  <si>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</si>
  <si>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</si>
  <si>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</si>
  <si>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</si>
  <si>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</si>
  <si>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</si>
  <si>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</si>
  <si>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</si>
  <si>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</si>
  <si>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</si>
  <si>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</si>
  <si>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</si>
  <si>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</si>
  <si>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</si>
  <si>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</si>
  <si>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</si>
  <si>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</si>
  <si>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</si>
  <si>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</si>
  <si>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</si>
  <si>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</si>
  <si>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</si>
  <si>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</si>
  <si>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</si>
  <si>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</si>
  <si>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</si>
  <si>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</si>
  <si>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</si>
  <si>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</si>
  <si>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</si>
  <si>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</si>
  <si>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</si>
  <si>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</si>
  <si>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</si>
  <si>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</si>
  <si>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</si>
  <si>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</si>
  <si>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</si>
  <si>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</si>
  <si>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</si>
  <si>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</si>
  <si>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</si>
  <si>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</si>
  <si>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</si>
  <si>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</si>
  <si>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</si>
  <si>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</si>
  <si>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</si>
  <si>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</si>
  <si>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</si>
  <si>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</si>
  <si>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</si>
  <si>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</si>
  <si>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</si>
  <si>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</si>
  <si>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</si>
  <si>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</si>
  <si>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</si>
  <si>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</si>
  <si>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</si>
  <si>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</si>
  <si>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</si>
  <si>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</si>
  <si>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</si>
  <si>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</si>
  <si>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</si>
  <si>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</si>
  <si>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</si>
  <si>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</si>
  <si>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</si>
  <si>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</si>
  <si>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</si>
  <si>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</si>
  <si>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</si>
  <si>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</si>
  <si>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</si>
  <si>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</si>
  <si>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</si>
  <si>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</si>
  <si>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</si>
  <si>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</si>
  <si>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</si>
  <si>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</si>
  <si>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</si>
  <si>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</si>
  <si>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</si>
  <si>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</si>
  <si>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</si>
  <si>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</si>
  <si>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</si>
  <si>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</si>
  <si>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</si>
  <si>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</si>
  <si>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</si>
  <si>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</si>
  <si>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</si>
  <si>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</si>
  <si>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</si>
  <si>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</si>
  <si>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</si>
  <si>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</si>
  <si>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</si>
  <si>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</si>
  <si>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</si>
  <si>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</si>
  <si>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</si>
  <si>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</si>
  <si>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</si>
  <si>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</si>
  <si>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</si>
  <si>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</si>
  <si>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</si>
  <si>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</si>
  <si>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</si>
  <si>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</si>
  <si>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</si>
  <si>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</si>
  <si>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</si>
  <si>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</si>
  <si>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</si>
  <si>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</si>
  <si>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</si>
  <si>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</si>
  <si>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</si>
  <si>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</si>
  <si>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</si>
  <si>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</si>
  <si>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</si>
  <si>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</si>
  <si>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</si>
  <si>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</si>
  <si>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</si>
  <si>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</si>
  <si>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</si>
  <si>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</si>
  <si>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</si>
  <si>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</si>
  <si>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</si>
  <si>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</si>
  <si>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</si>
  <si>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</si>
  <si>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</si>
  <si>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</si>
  <si>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</si>
  <si>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</si>
  <si>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</si>
  <si>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</si>
  <si>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</si>
  <si>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</si>
  <si>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</si>
  <si>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</si>
  <si>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</si>
  <si>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</si>
  <si>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</si>
  <si>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</si>
  <si>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</si>
  <si>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</si>
  <si>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</si>
  <si>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</si>
  <si>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</si>
  <si>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</si>
  <si>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</si>
  <si>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</si>
  <si>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</si>
  <si>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</si>
  <si>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</si>
  <si>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</si>
  <si>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</si>
  <si>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</si>
  <si>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</si>
  <si>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</si>
  <si>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</si>
  <si>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</si>
  <si>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</si>
  <si>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</si>
  <si>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</si>
  <si>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</si>
  <si>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</si>
  <si>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</si>
  <si>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</si>
  <si>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</si>
  <si>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</si>
  <si>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</si>
  <si>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</si>
  <si>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</si>
  <si>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</si>
  <si>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</si>
  <si>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</si>
  <si>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</si>
  <si>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</si>
  <si>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</si>
  <si>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</si>
  <si>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</si>
  <si>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</si>
  <si>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</si>
  <si>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</si>
  <si>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</si>
  <si>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</si>
  <si>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</si>
  <si>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</si>
  <si>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</si>
  <si>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</si>
  <si>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</si>
  <si>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</si>
  <si>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</si>
  <si>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</si>
  <si>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</si>
  <si>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</si>
  <si>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</si>
  <si>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</si>
  <si>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</si>
  <si>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</si>
  <si>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</si>
  <si>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</si>
  <si>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</si>
  <si>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</si>
  <si>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</si>
  <si>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</si>
  <si>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</si>
  <si>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</si>
  <si>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</si>
  <si>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</si>
  <si>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</si>
  <si>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</si>
  <si>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</si>
  <si>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</si>
  <si>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</si>
  <si>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</si>
  <si>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</si>
  <si>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</si>
  <si>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</si>
  <si>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</si>
  <si>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</si>
  <si>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</si>
  <si>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</si>
  <si>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</si>
  <si>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</si>
  <si>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</si>
  <si>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</si>
  <si>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</si>
  <si>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</si>
  <si>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</si>
  <si>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</si>
  <si>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</si>
  <si>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</si>
  <si>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</si>
  <si>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</si>
  <si>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</si>
  <si>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</si>
  <si>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</si>
  <si>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</si>
  <si>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</si>
  <si>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</si>
  <si>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</si>
  <si>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</si>
  <si>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</si>
  <si>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</si>
  <si>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</si>
  <si>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</si>
  <si>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</si>
  <si>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</si>
  <si>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</si>
  <si>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</si>
  <si>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</si>
  <si>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</si>
  <si>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</si>
  <si>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</si>
  <si>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</si>
  <si>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</si>
  <si>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</si>
  <si>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</si>
  <si>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</si>
  <si>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</si>
  <si>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</si>
  <si>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</si>
  <si>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</si>
  <si>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</si>
  <si>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</si>
  <si>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</si>
  <si>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</si>
  <si>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</si>
  <si>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</si>
  <si>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</si>
  <si>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</si>
  <si>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</si>
  <si>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</si>
  <si>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</si>
  <si>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</si>
  <si>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</si>
  <si>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</si>
  <si>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</si>
  <si>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</si>
  <si>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</si>
  <si>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</si>
  <si>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</si>
  <si>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</si>
  <si>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</si>
  <si>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</si>
  <si>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</si>
  <si>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</si>
  <si>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</si>
  <si>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</si>
  <si>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</si>
  <si>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</si>
  <si>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</si>
  <si>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</si>
  <si>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</si>
  <si>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</si>
  <si>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</si>
  <si>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</si>
  <si>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</si>
  <si>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</si>
  <si>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</si>
  <si>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</si>
  <si>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</si>
  <si>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</si>
  <si>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</si>
  <si>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</si>
  <si>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</si>
  <si>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</si>
  <si>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</si>
  <si>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</si>
  <si>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</si>
  <si>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</si>
  <si>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</si>
  <si>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</si>
  <si>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</si>
  <si>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</si>
  <si>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</si>
  <si>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</si>
  <si>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</si>
  <si>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</si>
  <si>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</si>
  <si>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</si>
  <si>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</si>
  <si>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</si>
  <si>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</si>
  <si>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</si>
  <si>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</si>
  <si>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</si>
  <si>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</si>
  <si>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</si>
  <si>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</si>
  <si>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</si>
  <si>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</si>
  <si>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</si>
  <si>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</si>
  <si>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</si>
  <si>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</si>
  <si>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</si>
  <si>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</si>
  <si>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</si>
  <si>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</si>
  <si>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</si>
  <si>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</si>
  <si>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</si>
  <si>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</si>
  <si>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</si>
  <si>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</si>
  <si>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</si>
  <si>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</si>
  <si>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</si>
  <si>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</si>
  <si>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</si>
  <si>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</si>
  <si>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</si>
  <si>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</si>
  <si>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</si>
  <si>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</si>
  <si>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</si>
  <si>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</si>
  <si>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</si>
  <si>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</si>
  <si>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</si>
  <si>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</si>
  <si>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</si>
  <si>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</si>
  <si>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</si>
  <si>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</si>
  <si>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</si>
  <si>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</si>
  <si>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</si>
  <si>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</si>
  <si>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</si>
  <si>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</si>
  <si>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</si>
  <si>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</si>
  <si>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</si>
  <si>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</si>
  <si>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</si>
  <si>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</si>
  <si>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</si>
  <si>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</si>
  <si>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</si>
  <si>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</si>
  <si>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</si>
  <si>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</si>
  <si>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</si>
  <si>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</si>
  <si>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</si>
  <si>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</si>
  <si>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</si>
  <si>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</si>
  <si>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</si>
  <si>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</si>
  <si>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</si>
  <si>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</si>
  <si>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</si>
  <si>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</si>
  <si>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</si>
  <si>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</si>
  <si>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</si>
  <si>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</si>
  <si>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</si>
  <si>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</si>
  <si>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</si>
  <si>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</si>
  <si>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</si>
  <si>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</si>
  <si>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</si>
  <si>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</si>
  <si>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</si>
  <si>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</si>
  <si>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</si>
  <si>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</si>
  <si>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</si>
  <si>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</si>
  <si>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</si>
  <si>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</si>
  <si>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</si>
  <si>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</si>
  <si>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</si>
  <si>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</si>
  <si>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</si>
  <si>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</si>
  <si>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</si>
  <si>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</si>
  <si>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</si>
  <si>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</si>
  <si>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</si>
  <si>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</si>
  <si>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</si>
  <si>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</si>
  <si>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</si>
  <si>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</si>
  <si>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</si>
  <si>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</si>
  <si>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</si>
  <si>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</si>
  <si>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</si>
  <si>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</si>
  <si>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</si>
  <si>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</si>
  <si>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</si>
  <si>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</si>
  <si>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</si>
  <si>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</si>
  <si>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</si>
  <si>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</si>
  <si>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</si>
  <si>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</si>
  <si>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</si>
  <si>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</si>
  <si>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</si>
  <si>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</si>
  <si>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</si>
  <si>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</si>
  <si>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</si>
  <si>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</si>
  <si>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</si>
  <si>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</si>
  <si>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</si>
  <si>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</si>
  <si>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</si>
  <si>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</si>
  <si>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</si>
  <si>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</si>
  <si>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</si>
  <si>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</si>
  <si>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</si>
  <si>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</si>
  <si>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</si>
  <si>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</si>
  <si>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</si>
  <si>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</si>
  <si>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</si>
  <si>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</si>
  <si>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</si>
  <si>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</si>
  <si>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</si>
  <si>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</si>
  <si>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</si>
  <si>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</si>
  <si>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</si>
  <si>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</si>
  <si>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</si>
  <si>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</si>
  <si>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</si>
  <si>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</si>
  <si>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</si>
  <si>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</si>
  <si>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</si>
  <si>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</si>
  <si>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</si>
  <si>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</si>
  <si>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</si>
  <si>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</si>
  <si>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</si>
  <si>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</si>
  <si>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</si>
  <si>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</si>
  <si>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</si>
  <si>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</si>
  <si>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</si>
  <si>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</si>
  <si>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</si>
  <si>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</si>
  <si>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</si>
  <si>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</si>
  <si>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</si>
  <si>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</si>
  <si>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</si>
  <si>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</si>
  <si>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</si>
  <si>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</si>
  <si>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</si>
  <si>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</si>
  <si>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</si>
  <si>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</si>
  <si>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</si>
  <si>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</si>
  <si>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</si>
  <si>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</si>
  <si>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</si>
  <si>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</si>
  <si>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</si>
  <si>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</si>
  <si>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</si>
  <si>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</si>
  <si>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</si>
  <si>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</si>
  <si>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</si>
  <si>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</si>
  <si>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</si>
  <si>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</si>
  <si>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</si>
  <si>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</si>
  <si>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</si>
  <si>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</si>
  <si>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</si>
  <si>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</si>
  <si>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</si>
  <si>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</si>
  <si>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</si>
  <si>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</si>
  <si>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</si>
  <si>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</si>
  <si>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</si>
  <si>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</si>
  <si>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</si>
  <si>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</si>
  <si>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</si>
  <si>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</si>
  <si>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</si>
  <si>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</si>
  <si>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</si>
  <si>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</si>
  <si>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</si>
  <si>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</si>
  <si>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</si>
  <si>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</si>
  <si>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</si>
  <si>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</si>
  <si>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</si>
  <si>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</si>
  <si>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</si>
  <si>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</si>
  <si>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</si>
  <si>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</si>
  <si>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</si>
  <si>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</si>
  <si>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</si>
  <si>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</si>
  <si>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</si>
  <si>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</si>
  <si>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</si>
  <si>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</si>
  <si>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</si>
  <si>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</si>
  <si>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</si>
  <si>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</si>
  <si>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</si>
  <si>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</si>
  <si>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</si>
  <si>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</si>
  <si>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</si>
  <si>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</si>
  <si>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</si>
  <si>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</si>
  <si>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</si>
  <si>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</si>
  <si>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</si>
  <si>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</si>
  <si>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</si>
  <si>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</si>
  <si>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</si>
  <si>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</si>
  <si>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</si>
  <si>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</si>
  <si>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</si>
  <si>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</si>
  <si>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</si>
  <si>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</si>
  <si>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</si>
  <si>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</si>
  <si>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</si>
  <si>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</si>
  <si>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</si>
  <si>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</si>
  <si>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</si>
  <si>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</si>
  <si>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</si>
  <si>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</si>
  <si>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</si>
  <si>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</si>
  <si>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</si>
  <si>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</si>
  <si>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</si>
  <si>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</si>
  <si>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</si>
  <si>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</si>
  <si>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</si>
  <si>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</si>
  <si>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</si>
  <si>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</si>
  <si>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</si>
  <si>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</si>
  <si>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</si>
  <si>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</si>
  <si>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</si>
  <si>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</si>
  <si>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</si>
  <si>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</si>
  <si>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</si>
  <si>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</si>
  <si>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</si>
  <si>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</si>
  <si>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</si>
  <si>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</si>
  <si>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</si>
  <si>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</si>
  <si>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</si>
  <si>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</si>
  <si>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</si>
  <si>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</si>
  <si>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</si>
  <si>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</si>
  <si>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</si>
  <si>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</si>
  <si>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</si>
  <si>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</si>
  <si>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</si>
  <si>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</si>
  <si>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</si>
  <si>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</si>
  <si>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</si>
  <si>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</si>
  <si>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</si>
  <si>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</si>
  <si>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</si>
  <si>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</si>
  <si>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</si>
  <si>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</si>
  <si>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</si>
  <si>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</si>
  <si>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</si>
  <si>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</si>
  <si>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</si>
  <si>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</si>
  <si>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</si>
  <si>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</si>
  <si>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</si>
  <si>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</si>
  <si>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</si>
  <si>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</si>
  <si>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</si>
  <si>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</si>
  <si>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</si>
  <si>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</si>
  <si>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</si>
  <si>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</si>
  <si>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</si>
  <si>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</si>
  <si>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</si>
  <si>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</si>
  <si>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</si>
  <si>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</si>
  <si>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</si>
  <si>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</si>
  <si>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</si>
  <si>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</si>
  <si>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</si>
  <si>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</si>
  <si>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</si>
  <si>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</si>
  <si>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</si>
  <si>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</si>
  <si>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</si>
  <si>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</si>
  <si>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</si>
  <si>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</si>
  <si>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</si>
  <si>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</si>
  <si>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</si>
  <si>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</si>
  <si>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</si>
  <si>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</si>
  <si>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</si>
  <si>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</si>
  <si>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</si>
  <si>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</si>
  <si>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</si>
  <si>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</si>
  <si>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</si>
  <si>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</si>
  <si>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</si>
  <si>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</si>
  <si>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</si>
  <si>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</si>
  <si>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</si>
  <si>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</si>
  <si>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</si>
  <si>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</si>
  <si>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</si>
  <si>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</si>
  <si>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</si>
  <si>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</si>
  <si>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</si>
  <si>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</si>
  <si>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</si>
  <si>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</si>
  <si>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</si>
  <si>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</si>
  <si>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</si>
  <si>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</si>
  <si>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</si>
  <si>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</si>
  <si>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</si>
  <si>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</si>
  <si>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</si>
  <si>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</si>
  <si>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</si>
  <si>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</si>
  <si>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</si>
  <si>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</si>
  <si>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</si>
  <si>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</si>
  <si>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</si>
  <si>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</si>
  <si>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</si>
  <si>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</si>
  <si>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</si>
  <si>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</si>
  <si>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</si>
  <si>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</si>
  <si>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</si>
  <si>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</si>
  <si>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</si>
  <si>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</si>
  <si>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</si>
  <si>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</si>
  <si>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</si>
  <si>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</si>
  <si>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</si>
  <si>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</si>
  <si>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</si>
  <si>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</si>
  <si>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</si>
  <si>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</si>
  <si>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</si>
  <si>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</si>
  <si>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</si>
  <si>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</si>
  <si>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</si>
  <si>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</si>
  <si>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</si>
  <si>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</si>
  <si>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</si>
  <si>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</si>
  <si>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</si>
  <si>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</si>
  <si>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</si>
  <si>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</si>
  <si>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</si>
  <si>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</si>
  <si>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</si>
  <si>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</si>
  <si>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</si>
  <si>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</si>
  <si>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</si>
  <si>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</si>
  <si>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</si>
  <si>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</si>
  <si>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</si>
  <si>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</si>
  <si>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</si>
  <si>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</si>
  <si>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</si>
  <si>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</si>
  <si>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</si>
  <si>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</si>
  <si>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</si>
  <si>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</si>
  <si>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</si>
  <si>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</si>
  <si>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</si>
  <si>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</si>
  <si>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</si>
  <si>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</si>
  <si>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</si>
  <si>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</si>
  <si>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</si>
  <si>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</si>
  <si>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</si>
  <si>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</si>
  <si>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</si>
  <si>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</si>
  <si>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</si>
  <si>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</si>
  <si>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</si>
  <si>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</si>
  <si>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</si>
  <si>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</si>
  <si>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</si>
  <si>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</si>
  <si>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</si>
  <si>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</si>
  <si>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</si>
  <si>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</si>
  <si>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</si>
  <si>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</si>
  <si>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</si>
  <si>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</si>
  <si>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</si>
  <si>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</si>
  <si>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</si>
  <si>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</si>
  <si>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</si>
  <si>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</si>
  <si>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</si>
  <si>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</si>
  <si>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</si>
  <si>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</si>
  <si>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</si>
  <si>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</si>
  <si>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</si>
  <si>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</si>
  <si>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</si>
  <si>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</si>
  <si>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</si>
  <si>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</si>
  <si>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</si>
  <si>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</si>
  <si>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</si>
  <si>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</si>
  <si>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</si>
  <si>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</si>
  <si>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</si>
  <si>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</si>
  <si>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</si>
  <si>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</si>
  <si>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</si>
  <si>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</si>
  <si>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</si>
  <si>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</si>
  <si>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</si>
  <si>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</si>
  <si>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</si>
  <si>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</si>
  <si>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</si>
  <si>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</si>
  <si>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</si>
  <si>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</si>
  <si>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</si>
  <si>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</si>
  <si>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</si>
  <si>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</si>
  <si>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</si>
  <si>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</si>
  <si>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</si>
  <si>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</si>
  <si>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</si>
  <si>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</si>
  <si>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</si>
  <si>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</si>
  <si>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</si>
  <si>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</si>
  <si>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</si>
  <si>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</si>
  <si>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</si>
  <si>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</si>
  <si>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</si>
  <si>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</si>
  <si>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</si>
  <si>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</si>
  <si>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</si>
  <si>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</si>
  <si>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</si>
  <si>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</si>
  <si>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</si>
  <si>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</si>
  <si>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</si>
  <si>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</si>
  <si>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</si>
  <si>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</si>
  <si>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</si>
  <si>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</si>
  <si>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</si>
  <si>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</si>
  <si>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</si>
  <si>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</si>
  <si>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</si>
  <si>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</si>
  <si>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</si>
  <si>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</si>
  <si>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</si>
  <si>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</si>
  <si>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</si>
  <si>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</si>
  <si>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</si>
  <si>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</si>
  <si>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</si>
  <si>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</si>
  <si>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</si>
  <si>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</si>
  <si>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</si>
  <si>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</si>
  <si>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</si>
  <si>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</si>
  <si>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</si>
  <si>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</si>
  <si>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</si>
  <si>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</si>
  <si>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</si>
  <si>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</si>
  <si>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</si>
  <si>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</si>
  <si>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</si>
  <si>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</si>
  <si>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</si>
  <si>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</si>
  <si>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</si>
  <si>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</si>
  <si>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</si>
  <si>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</si>
  <si>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</si>
  <si>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</si>
  <si>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</si>
  <si>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</si>
  <si>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</si>
  <si>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</si>
  <si>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</si>
  <si>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</si>
  <si>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</si>
  <si>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</si>
  <si>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</si>
  <si>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</si>
  <si>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</si>
  <si>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</si>
  <si>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</si>
  <si>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</si>
  <si>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</si>
  <si>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</si>
  <si>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</si>
  <si>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</si>
  <si>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</si>
  <si>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</si>
  <si>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</si>
  <si>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</si>
  <si>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</si>
  <si>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</si>
  <si>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</si>
  <si>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</si>
  <si>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</si>
  <si>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</si>
  <si>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</si>
  <si>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</si>
  <si>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</si>
  <si>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</si>
  <si>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</si>
  <si>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</si>
  <si>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</si>
  <si>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</si>
  <si>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</si>
  <si>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</si>
  <si>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</si>
  <si>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</si>
  <si>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</si>
  <si>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</si>
  <si>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</si>
  <si>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</si>
  <si>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</si>
  <si>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</si>
  <si>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</si>
  <si>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</si>
  <si>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</si>
  <si>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</si>
  <si>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</si>
  <si>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</si>
  <si>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</si>
  <si>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</si>
  <si>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</si>
  <si>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</si>
  <si>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</si>
  <si>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</si>
  <si>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</si>
  <si>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</si>
  <si>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</si>
  <si>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</si>
  <si>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</si>
  <si>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</si>
  <si>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</si>
  <si>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</si>
  <si>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</si>
  <si>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</si>
  <si>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</si>
  <si>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</si>
  <si>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</si>
  <si>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</si>
  <si>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</si>
  <si>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</si>
  <si>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</si>
  <si>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</si>
  <si>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</si>
  <si>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</si>
  <si>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</si>
  <si>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</si>
  <si>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</si>
  <si>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</si>
  <si>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</si>
  <si>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</si>
  <si>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</si>
  <si>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</si>
  <si>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</si>
  <si>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</si>
  <si>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</si>
  <si>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</si>
  <si>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</si>
  <si>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</si>
  <si>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</si>
  <si>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</si>
  <si>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</si>
  <si>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</si>
  <si>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</si>
  <si>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</si>
  <si>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</si>
  <si>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</si>
  <si>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</si>
  <si>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</si>
  <si>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</si>
  <si>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</si>
  <si>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</si>
  <si>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</si>
  <si>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</si>
  <si>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</si>
  <si>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</si>
  <si>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</si>
  <si>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</si>
  <si>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</si>
  <si>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</si>
  <si>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</si>
  <si>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</si>
  <si>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</si>
  <si>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</si>
  <si>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</si>
  <si>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</si>
  <si>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</si>
  <si>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</si>
  <si>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</si>
  <si>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</si>
  <si>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</si>
  <si>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</si>
  <si>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</si>
  <si>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</si>
  <si>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</si>
  <si>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</si>
  <si>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</si>
  <si>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</si>
  <si>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</si>
  <si>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</si>
  <si>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</si>
  <si>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</si>
  <si>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</si>
  <si>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</si>
  <si>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</si>
  <si>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</si>
  <si>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</si>
  <si>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</si>
  <si>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</si>
  <si>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</si>
  <si>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</si>
  <si>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</si>
  <si>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</si>
  <si>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</si>
  <si>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</si>
  <si>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</si>
  <si>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</si>
  <si>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</si>
  <si>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</si>
  <si>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</si>
  <si>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</si>
  <si>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</si>
  <si>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</si>
  <si>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</si>
  <si>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</si>
  <si>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</si>
  <si>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</si>
  <si>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</si>
  <si>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</si>
  <si>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</si>
  <si>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</si>
  <si>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</si>
  <si>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</si>
  <si>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</si>
  <si>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</si>
  <si>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</si>
  <si>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</si>
  <si>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</si>
  <si>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</si>
  <si>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</si>
  <si>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</si>
  <si>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</si>
  <si>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</si>
  <si>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</si>
  <si>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</si>
  <si>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</si>
  <si>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</si>
  <si>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</si>
  <si>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</si>
  <si>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</si>
  <si>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</si>
  <si>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</si>
  <si>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</si>
  <si>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</si>
  <si>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</si>
  <si>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</si>
  <si>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</si>
  <si>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</si>
  <si>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</si>
  <si>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</si>
  <si>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</si>
  <si>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</si>
  <si>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</si>
  <si>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</si>
  <si>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</si>
  <si>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</si>
  <si>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</si>
  <si>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</si>
  <si>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</si>
  <si>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</si>
  <si>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</si>
  <si>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</si>
  <si>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</si>
  <si>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</si>
  <si>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</si>
  <si>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</si>
  <si>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</si>
  <si>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</si>
  <si>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</si>
  <si>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</si>
  <si>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</si>
  <si>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</si>
  <si>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</si>
  <si>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</si>
  <si>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</si>
  <si>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</si>
  <si>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</si>
  <si>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</si>
  <si>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</si>
  <si>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</si>
  <si>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</si>
  <si>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</si>
  <si>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</si>
  <si>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</si>
  <si>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</si>
  <si>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</si>
  <si>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</si>
  <si>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</si>
  <si>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</si>
  <si>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</si>
  <si>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</si>
  <si>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</si>
  <si>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</si>
  <si>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</si>
  <si>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</si>
  <si>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</si>
  <si>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</si>
  <si>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</si>
  <si>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</si>
  <si>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</si>
  <si>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</si>
  <si>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</si>
  <si>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</si>
  <si>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</si>
  <si>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</si>
  <si>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</si>
  <si>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</si>
  <si>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</si>
  <si>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</si>
  <si>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</si>
  <si>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</si>
  <si>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</si>
  <si>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</si>
  <si>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</si>
  <si>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</si>
  <si>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</si>
  <si>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</si>
  <si>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</si>
  <si>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</si>
  <si>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</si>
  <si>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</si>
  <si>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</si>
  <si>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</si>
  <si>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</si>
  <si>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</si>
  <si>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</si>
  <si>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</si>
  <si>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</si>
  <si>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</si>
  <si>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</si>
  <si>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</si>
  <si>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</si>
  <si>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</si>
  <si>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</si>
  <si>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</si>
  <si>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</si>
  <si>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</si>
  <si>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</si>
  <si>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</si>
  <si>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</si>
  <si>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</si>
  <si>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</si>
  <si>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</si>
  <si>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</si>
  <si>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</si>
  <si>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</si>
  <si>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</si>
  <si>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</si>
  <si>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</si>
  <si>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</si>
  <si>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</si>
  <si>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</si>
  <si>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</si>
  <si>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</si>
  <si>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</si>
  <si>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</si>
  <si>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</si>
  <si>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</si>
  <si>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</si>
  <si>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</si>
  <si>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</si>
  <si>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</si>
  <si>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</si>
  <si>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</si>
  <si>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</si>
  <si>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</si>
  <si>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</si>
  <si>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</si>
  <si>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</si>
  <si>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</si>
  <si>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</si>
  <si>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</si>
  <si>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</si>
  <si>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</si>
  <si>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</si>
  <si>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</si>
  <si>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</si>
  <si>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</si>
  <si>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</si>
  <si>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</si>
  <si>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</si>
  <si>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</si>
  <si>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</si>
  <si>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</si>
  <si>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</si>
  <si>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</si>
  <si>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</si>
  <si>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</si>
  <si>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</si>
  <si>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</si>
  <si>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</si>
  <si>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</si>
  <si>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</si>
  <si>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</si>
  <si>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</si>
  <si>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</si>
  <si>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</si>
  <si>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</si>
  <si>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</si>
  <si>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</si>
  <si>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</si>
  <si>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</si>
  <si>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</si>
  <si>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</si>
  <si>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</si>
  <si>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</si>
  <si>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</si>
  <si>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</si>
  <si>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</si>
  <si>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</si>
  <si>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</si>
  <si>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</si>
  <si>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</si>
  <si>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</si>
  <si>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</si>
  <si>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</si>
  <si>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</si>
  <si>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</si>
  <si>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</si>
  <si>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</si>
  <si>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</si>
  <si>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</si>
  <si>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</si>
  <si>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</si>
  <si>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</si>
  <si>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</si>
  <si>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</si>
  <si>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</si>
  <si>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</si>
  <si>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</si>
  <si>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</si>
  <si>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</si>
  <si>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</si>
  <si>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</si>
  <si>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</si>
  <si>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</si>
  <si>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</si>
  <si>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</si>
  <si>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</si>
  <si>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</si>
  <si>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</si>
  <si>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</si>
  <si>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</si>
  <si>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</si>
  <si>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</si>
  <si>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</si>
  <si>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</si>
  <si>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</si>
  <si>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</si>
  <si>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</si>
  <si>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</si>
  <si>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</si>
  <si>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</si>
  <si>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</si>
  <si>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</si>
  <si>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</si>
  <si>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</si>
  <si>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</si>
  <si>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</si>
  <si>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</si>
  <si>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</si>
  <si>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</si>
  <si>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</si>
  <si>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</si>
  <si>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</si>
  <si>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</si>
  <si>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</si>
  <si>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</si>
  <si>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</si>
  <si>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</si>
  <si>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</si>
  <si>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</si>
  <si>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</si>
  <si>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</si>
  <si>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</si>
  <si>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</si>
  <si>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</si>
  <si>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</si>
  <si>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</si>
  <si>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</si>
  <si>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</si>
  <si>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</si>
  <si>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</si>
  <si>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</si>
  <si>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</si>
  <si>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</si>
  <si>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</si>
  <si>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</si>
  <si>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</si>
  <si>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</si>
  <si>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</si>
  <si>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</si>
  <si>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</si>
  <si>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</si>
  <si>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</si>
  <si>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</si>
  <si>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</si>
  <si>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</si>
  <si>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</si>
  <si>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</si>
  <si>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</si>
  <si>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</si>
  <si>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</si>
  <si>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</si>
  <si>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</si>
  <si>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</si>
  <si>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</si>
  <si>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</si>
  <si>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</si>
  <si>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</si>
  <si>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</si>
  <si>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</si>
  <si>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</si>
  <si>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</si>
  <si>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</si>
  <si>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</si>
  <si>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</si>
  <si>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</si>
  <si>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</si>
  <si>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</si>
  <si>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</si>
  <si>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</si>
  <si>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</si>
  <si>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</si>
  <si>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</si>
  <si>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</si>
  <si>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</si>
  <si>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</si>
  <si>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</si>
  <si>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</si>
  <si>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</si>
  <si>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</si>
  <si>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</si>
  <si>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</si>
  <si>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</si>
  <si>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</si>
  <si>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</si>
  <si>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</si>
  <si>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</si>
  <si>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</si>
  <si>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</si>
  <si>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</si>
  <si>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</si>
  <si>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</si>
  <si>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</si>
  <si>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</si>
  <si>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</si>
  <si>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</si>
  <si>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</si>
  <si>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</si>
  <si>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</si>
  <si>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</si>
  <si>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</si>
  <si>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</si>
  <si>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</si>
  <si>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</si>
  <si>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</si>
  <si>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</si>
  <si>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</si>
  <si>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</si>
  <si>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</si>
  <si>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</si>
  <si>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</si>
  <si>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</si>
  <si>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</si>
  <si>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</si>
  <si>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</si>
  <si>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</si>
  <si>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</si>
  <si>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</si>
  <si>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</si>
  <si>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</si>
  <si>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</si>
  <si>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</si>
  <si>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</si>
  <si>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</si>
  <si>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</si>
  <si>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</si>
  <si>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</si>
  <si>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</si>
  <si>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</si>
  <si>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</si>
  <si>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</si>
  <si>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</si>
  <si>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</si>
  <si>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</si>
  <si>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</si>
  <si>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</si>
  <si>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</si>
  <si>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</si>
  <si>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</si>
  <si>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</si>
  <si>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</si>
  <si>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</si>
  <si>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</si>
  <si>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</si>
  <si>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</si>
  <si>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</si>
  <si>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</si>
  <si>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</si>
  <si>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</si>
  <si>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</si>
  <si>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</si>
  <si>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</si>
  <si>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</si>
  <si>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</si>
  <si>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</si>
  <si>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</si>
  <si>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</si>
  <si>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</si>
  <si>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</si>
  <si>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</si>
  <si>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</si>
  <si>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</si>
  <si>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</si>
  <si>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</si>
  <si>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</si>
  <si>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</si>
  <si>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</si>
  <si>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</si>
  <si>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</si>
  <si>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</si>
  <si>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</si>
  <si>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</si>
  <si>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</si>
  <si>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</si>
  <si>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</si>
  <si>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</si>
  <si>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</si>
  <si>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</si>
  <si>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</si>
  <si>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</si>
  <si>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</si>
  <si>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</si>
  <si>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</si>
  <si>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</si>
  <si>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</si>
  <si>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</si>
  <si>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</si>
  <si>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</si>
  <si>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</si>
  <si>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</si>
  <si>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</si>
  <si>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</si>
  <si>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</si>
  <si>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</si>
  <si>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</si>
  <si>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</si>
  <si>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</si>
  <si>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</si>
  <si>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</si>
  <si>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</si>
  <si>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</si>
  <si>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</si>
  <si>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</si>
  <si>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</si>
  <si>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</si>
  <si>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</si>
  <si>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</si>
  <si>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</si>
  <si>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</si>
  <si>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</si>
  <si>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</si>
  <si>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</si>
  <si>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</si>
  <si>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</si>
  <si>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</si>
  <si>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</si>
  <si>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</si>
  <si>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</si>
  <si>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</si>
  <si>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</si>
  <si>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</si>
  <si>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</si>
  <si>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</si>
  <si>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</si>
  <si>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</si>
  <si>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</si>
  <si>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</si>
  <si>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</si>
  <si>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</si>
  <si>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</si>
  <si>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</si>
  <si>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</si>
  <si>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</si>
  <si>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</si>
  <si>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</si>
  <si>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</si>
  <si>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</si>
  <si>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</si>
  <si>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</si>
  <si>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</si>
  <si>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</si>
  <si>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</si>
  <si>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</si>
  <si>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</si>
  <si>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</si>
  <si>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</si>
  <si>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</si>
  <si>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</si>
  <si>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</si>
  <si>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</si>
  <si>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</si>
  <si>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</si>
  <si>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</si>
  <si>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</si>
  <si>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</si>
  <si>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</si>
  <si>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</si>
  <si>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</si>
  <si>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</si>
  <si>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</si>
  <si>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</si>
  <si>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</si>
  <si>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</si>
  <si>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</si>
  <si>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</si>
  <si>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</si>
  <si>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</si>
  <si>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</si>
  <si>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</si>
  <si>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</si>
  <si>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</si>
  <si>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</si>
  <si>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</si>
  <si>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</si>
  <si>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</si>
  <si>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</si>
  <si>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</si>
  <si>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</si>
  <si>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</si>
  <si>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</si>
  <si>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</si>
  <si>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</si>
  <si>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</si>
  <si>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</si>
  <si>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</si>
  <si>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</si>
  <si>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</si>
  <si>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</si>
  <si>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</si>
  <si>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</si>
  <si>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</si>
  <si>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</si>
  <si>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</si>
  <si>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</si>
  <si>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</si>
  <si>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</si>
  <si>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</si>
  <si>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</si>
  <si>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</si>
  <si>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</si>
  <si>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</si>
  <si>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</si>
  <si>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</si>
  <si>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</si>
  <si>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</si>
  <si>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</si>
  <si>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</si>
  <si>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</si>
  <si>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</si>
  <si>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</si>
  <si>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</si>
  <si>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</si>
  <si>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</si>
  <si>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</si>
  <si>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</si>
  <si>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</si>
  <si>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</si>
  <si>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</si>
  <si>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</si>
  <si>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</si>
  <si>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</si>
  <si>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</si>
  <si>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</si>
  <si>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</si>
  <si>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</si>
  <si>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</si>
  <si>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</si>
  <si>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</si>
  <si>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</si>
  <si>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</si>
  <si>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</si>
  <si>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</si>
  <si>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</si>
  <si>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</si>
  <si>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</si>
  <si>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</si>
  <si>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</si>
  <si>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</si>
  <si>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</si>
  <si>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</si>
  <si>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</si>
  <si>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</si>
  <si>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</si>
  <si>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</si>
  <si>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</si>
  <si>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</si>
  <si>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</si>
  <si>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</si>
  <si>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</si>
  <si>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</si>
  <si>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</si>
  <si>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</si>
  <si>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</si>
  <si>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</si>
  <si>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</si>
  <si>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</si>
  <si>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</si>
  <si>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</si>
  <si>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</si>
  <si>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</si>
  <si>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</si>
  <si>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</si>
  <si>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</si>
  <si>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</si>
  <si>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</si>
  <si>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</si>
  <si>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</si>
  <si>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</si>
  <si>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</si>
  <si>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</si>
  <si>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</si>
  <si>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</si>
  <si>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</si>
  <si>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</si>
  <si>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</si>
  <si>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</si>
  <si>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</si>
  <si>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</si>
  <si>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</si>
  <si>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</si>
  <si>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</si>
  <si>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</si>
  <si>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</si>
  <si>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</si>
  <si>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</si>
  <si>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</si>
  <si>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</si>
  <si>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</si>
  <si>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</si>
  <si>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</si>
  <si>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</si>
  <si>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</si>
  <si>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</si>
  <si>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</si>
  <si>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</si>
  <si>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</si>
  <si>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</si>
  <si>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</si>
  <si>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</si>
  <si>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</si>
  <si>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</si>
  <si>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</si>
  <si>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</si>
  <si>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</si>
  <si>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</si>
  <si>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</si>
  <si>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</si>
  <si>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</si>
  <si>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</si>
  <si>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</si>
  <si>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</si>
  <si>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</si>
  <si>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</si>
  <si>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</si>
  <si>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</si>
  <si>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</si>
  <si>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</si>
  <si>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</si>
  <si>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</si>
  <si>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</si>
  <si>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</si>
  <si>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</si>
  <si>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</si>
  <si>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</si>
  <si>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</si>
  <si>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</si>
  <si>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</si>
  <si>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</si>
  <si>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</si>
  <si>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</si>
  <si>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</si>
  <si>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</si>
  <si>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</si>
  <si>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</si>
  <si>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</si>
  <si>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</si>
  <si>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</si>
  <si>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</si>
  <si>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</si>
  <si>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</si>
  <si>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</si>
  <si>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</si>
  <si>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</si>
  <si>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</si>
  <si>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</si>
  <si>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</si>
  <si>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</si>
  <si>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</si>
  <si>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</si>
  <si>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</si>
  <si>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</si>
  <si>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</si>
  <si>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</si>
  <si>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</si>
  <si>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</si>
  <si>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</si>
  <si>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</si>
  <si>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</si>
  <si>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</si>
  <si>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</si>
  <si>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</si>
  <si>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</si>
  <si>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</si>
  <si>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</si>
  <si>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</si>
  <si>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</si>
  <si>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</si>
  <si>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</si>
  <si>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</si>
  <si>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</si>
  <si>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</si>
  <si>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</si>
  <si>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</si>
  <si>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</si>
  <si>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</si>
  <si>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</si>
  <si>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</si>
  <si>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</si>
  <si>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</si>
  <si>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</si>
  <si>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</si>
  <si>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</si>
  <si>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</si>
  <si>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</si>
  <si>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</si>
  <si>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</si>
  <si>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</si>
  <si>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</si>
  <si>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</si>
  <si>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</si>
  <si>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</si>
  <si>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</si>
  <si>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</si>
  <si>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</si>
  <si>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</si>
  <si>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</si>
  <si>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</si>
  <si>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</si>
  <si>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</si>
  <si>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</si>
  <si>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</si>
  <si>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</si>
  <si>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</si>
  <si>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</si>
  <si>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</si>
  <si>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</si>
  <si>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</si>
  <si>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</si>
  <si>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</si>
  <si>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</si>
  <si>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</si>
  <si>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</si>
  <si>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</si>
  <si>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</si>
  <si>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</si>
  <si>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</si>
  <si>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</si>
  <si>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</si>
  <si>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</si>
  <si>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</si>
  <si>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</si>
  <si>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</si>
  <si>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</si>
  <si>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</si>
  <si>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</si>
  <si>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</si>
  <si>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</si>
  <si>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</si>
  <si>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</si>
  <si>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</si>
  <si>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</si>
  <si>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</si>
  <si>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</si>
  <si>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</si>
  <si>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</si>
  <si>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</si>
  <si>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</si>
  <si>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</si>
  <si>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</si>
  <si>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</si>
  <si>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</si>
  <si>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</si>
  <si>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</si>
  <si>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</si>
  <si>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</si>
  <si>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</si>
  <si>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</si>
  <si>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</si>
  <si>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</si>
  <si>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</si>
  <si>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</si>
  <si>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</si>
  <si>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</si>
  <si>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</si>
  <si>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</si>
  <si>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</si>
  <si>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</si>
  <si>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</si>
  <si>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</si>
  <si>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</si>
  <si>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</si>
  <si>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</si>
  <si>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</si>
  <si>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</si>
  <si>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</si>
  <si>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</si>
  <si>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</si>
  <si>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</si>
  <si>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</si>
  <si>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</si>
  <si>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</si>
  <si>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</si>
  <si>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</si>
  <si>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</si>
  <si>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</si>
  <si>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</si>
  <si>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</si>
  <si>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</si>
  <si>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</si>
  <si>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</si>
  <si>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</si>
  <si>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</si>
  <si>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</si>
  <si>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</si>
  <si>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</si>
  <si>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</si>
  <si>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</si>
  <si>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</si>
  <si>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</si>
  <si>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</si>
  <si>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</si>
  <si>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</si>
  <si>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</si>
  <si>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</si>
  <si>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</si>
  <si>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</si>
  <si>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</si>
  <si>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</si>
  <si>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</si>
  <si>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</si>
  <si>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</si>
  <si>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</si>
  <si>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</si>
  <si>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</si>
  <si>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</si>
  <si>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</si>
  <si>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</si>
  <si>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</si>
  <si>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</si>
  <si>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</si>
  <si>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</si>
  <si>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</si>
  <si>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</si>
  <si>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</si>
  <si>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</si>
  <si>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</si>
  <si>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</si>
  <si>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</si>
  <si>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</si>
  <si>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</si>
  <si>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</si>
  <si>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</si>
  <si>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</si>
  <si>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</si>
  <si>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</si>
  <si>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</si>
  <si>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</si>
  <si>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</si>
  <si>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</si>
  <si>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</si>
  <si>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</si>
  <si>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</si>
  <si>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</si>
  <si>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</si>
  <si>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</si>
  <si>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</si>
  <si>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</si>
  <si>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</si>
  <si>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</si>
  <si>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</si>
  <si>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</si>
  <si>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</si>
  <si>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</si>
  <si>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</si>
  <si>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</si>
  <si>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</si>
  <si>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</si>
  <si>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</si>
  <si>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</si>
  <si>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</si>
  <si>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</si>
  <si>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</si>
  <si>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</si>
  <si>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</si>
  <si>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</si>
  <si>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</si>
  <si>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</si>
  <si>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</si>
  <si>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</si>
  <si>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</si>
  <si>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</si>
  <si>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</si>
  <si>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</si>
  <si>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</si>
  <si>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</si>
  <si>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</si>
  <si>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</si>
  <si>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</si>
  <si>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</si>
  <si>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</si>
  <si>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</si>
  <si>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</si>
  <si>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</si>
  <si>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</si>
  <si>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</si>
  <si>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</si>
  <si>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</si>
  <si>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</si>
  <si>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</si>
  <si>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</si>
  <si>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</si>
  <si>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</si>
  <si>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</si>
  <si>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</si>
  <si>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</si>
  <si>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</si>
  <si>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</si>
  <si>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</si>
  <si>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</si>
  <si>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</si>
  <si>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</si>
  <si>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</si>
  <si>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</si>
  <si>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</si>
  <si>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</si>
  <si>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</si>
  <si>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</si>
  <si>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</si>
  <si>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</si>
  <si>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</si>
  <si>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</si>
  <si>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</si>
  <si>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</si>
  <si>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</si>
  <si>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</si>
  <si>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</si>
  <si>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</si>
  <si>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</si>
  <si>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</si>
  <si>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</si>
  <si>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</si>
  <si>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</si>
  <si>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</si>
  <si>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</si>
  <si>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</si>
  <si>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</si>
  <si>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</si>
  <si>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</si>
  <si>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</si>
  <si>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</si>
  <si>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</si>
  <si>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</si>
  <si>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</si>
  <si>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</si>
  <si>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</si>
  <si>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</si>
  <si>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</si>
  <si>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</si>
  <si>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</si>
  <si>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</si>
  <si>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</si>
  <si>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</si>
  <si>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</si>
  <si>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</si>
  <si>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</si>
  <si>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</si>
  <si>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</si>
  <si>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</si>
  <si>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</si>
  <si>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</si>
  <si>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</si>
  <si>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</si>
  <si>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</si>
  <si>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</si>
  <si>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</si>
  <si>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</si>
  <si>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</si>
  <si>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</si>
  <si>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</si>
  <si>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</si>
  <si>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</si>
  <si>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</si>
  <si>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</si>
  <si>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</si>
  <si>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</si>
  <si>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</si>
  <si>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</si>
  <si>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</si>
  <si>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</si>
  <si>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</si>
  <si>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</si>
  <si>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</si>
  <si>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</si>
  <si>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</si>
  <si>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</si>
  <si>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</si>
  <si>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</si>
  <si>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</si>
  <si>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</si>
  <si>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</si>
  <si>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</si>
  <si>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</si>
  <si>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</si>
  <si>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</si>
  <si>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</si>
  <si>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</si>
  <si>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</si>
  <si>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</si>
  <si>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</si>
  <si>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</si>
  <si>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</si>
  <si>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</si>
  <si>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</si>
  <si>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</si>
  <si>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</si>
  <si>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</si>
  <si>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</si>
  <si>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</si>
  <si>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</si>
  <si>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</si>
  <si>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</si>
  <si>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</si>
  <si>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</si>
  <si>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</si>
  <si>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</si>
  <si>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</si>
  <si>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</si>
  <si>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</si>
  <si>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</si>
  <si>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</si>
  <si>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</si>
  <si>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</si>
  <si>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</si>
  <si>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</si>
  <si>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</si>
  <si>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</si>
  <si>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</si>
  <si>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</si>
  <si>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</si>
  <si>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</si>
  <si>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</si>
  <si>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</si>
  <si>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</si>
  <si>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</si>
  <si>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</si>
  <si>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</si>
  <si>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</si>
  <si>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</si>
  <si>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</si>
  <si>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</si>
  <si>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</si>
  <si>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</si>
  <si>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</si>
  <si>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</si>
  <si>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</si>
  <si>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</si>
  <si>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</si>
  <si>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</si>
  <si>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</si>
  <si>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</si>
  <si>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</si>
  <si>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</si>
  <si>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</si>
  <si>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</si>
  <si>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</si>
  <si>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</si>
  <si>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</si>
  <si>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</si>
  <si>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</si>
  <si>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</si>
  <si>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</si>
  <si>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</si>
  <si>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</si>
  <si>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</si>
  <si>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</si>
  <si>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</si>
  <si>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</si>
  <si>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</si>
  <si>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</si>
  <si>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</si>
  <si>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</si>
  <si>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</si>
  <si>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</si>
  <si>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</si>
  <si>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</si>
  <si>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</si>
  <si>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</si>
  <si>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</si>
  <si>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</si>
  <si>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</si>
  <si>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</si>
  <si>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</si>
  <si>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</si>
  <si>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</si>
  <si>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</si>
  <si>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</si>
  <si>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</si>
  <si>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</si>
  <si>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</si>
  <si>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</si>
  <si>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</si>
  <si>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</si>
  <si>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</si>
  <si>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</si>
  <si>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</si>
  <si>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</si>
  <si>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</si>
  <si>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</si>
  <si>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</si>
  <si>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</si>
  <si>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</si>
  <si>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</si>
  <si>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</si>
  <si>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</si>
  <si>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</si>
  <si>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</si>
  <si>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</si>
  <si>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</si>
  <si>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</si>
  <si>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</si>
  <si>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</si>
  <si>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</si>
  <si>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</si>
  <si>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</si>
  <si>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</si>
  <si>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</si>
  <si>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</si>
  <si>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</si>
  <si>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</si>
  <si>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</si>
  <si>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</si>
  <si>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</si>
  <si>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</si>
  <si>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</si>
  <si>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</si>
  <si>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</si>
  <si>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</si>
  <si>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</si>
  <si>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</si>
  <si>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</si>
  <si>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</si>
  <si>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</si>
  <si>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</si>
  <si>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</si>
  <si>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</si>
  <si>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</si>
  <si>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</si>
  <si>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</si>
  <si>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</si>
  <si>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</si>
  <si>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</si>
  <si>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</si>
  <si>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</si>
  <si>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</si>
  <si>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</si>
  <si>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</si>
  <si>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</si>
  <si>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</si>
  <si>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</si>
  <si>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</si>
  <si>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</si>
  <si>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</si>
  <si>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</si>
  <si>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</si>
  <si>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</si>
  <si>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</si>
  <si>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</si>
  <si>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</si>
  <si>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</si>
  <si>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</si>
  <si>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</si>
  <si>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</si>
  <si>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</si>
  <si>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</si>
  <si>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</si>
  <si>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</si>
  <si>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</si>
  <si>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</si>
  <si>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</si>
  <si>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</si>
  <si>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</si>
  <si>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</si>
  <si>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</si>
  <si>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</si>
  <si>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</si>
  <si>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</si>
  <si>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</si>
  <si>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</si>
  <si>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</si>
  <si>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</si>
  <si>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</si>
  <si>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</si>
  <si>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</si>
  <si>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</si>
  <si>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</si>
  <si>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</si>
  <si>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</si>
  <si>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</si>
  <si>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</si>
  <si>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</si>
  <si>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</si>
  <si>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</si>
  <si>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</si>
  <si>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</si>
  <si>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</si>
  <si>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</si>
  <si>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</si>
  <si>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</si>
  <si>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</si>
  <si>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</si>
  <si>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</si>
  <si>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</si>
  <si>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</si>
  <si>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</si>
  <si>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</si>
  <si>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</si>
  <si>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</si>
  <si>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</si>
  <si>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</si>
  <si>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</si>
  <si>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</si>
  <si>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</si>
  <si>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</si>
  <si>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</si>
  <si>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</si>
  <si>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</si>
  <si>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</si>
  <si>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</si>
  <si>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</si>
  <si>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</si>
  <si>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</si>
  <si>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</si>
  <si>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</si>
  <si>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</si>
  <si>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</si>
  <si>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</si>
  <si>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</si>
  <si>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</si>
  <si>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</si>
  <si>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</si>
  <si>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</si>
  <si>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</si>
  <si>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</si>
  <si>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</si>
  <si>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</si>
  <si>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</si>
  <si>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</si>
  <si>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</si>
  <si>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</si>
  <si>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</si>
  <si>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</si>
  <si>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</si>
  <si>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</si>
  <si>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</si>
  <si>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</si>
  <si>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</si>
  <si>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</si>
  <si>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</si>
  <si>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</si>
  <si>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</si>
  <si>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</si>
  <si>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</si>
  <si>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</si>
  <si>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</si>
  <si>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</si>
  <si>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</si>
  <si>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</si>
  <si>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</si>
  <si>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</si>
  <si>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</si>
  <si>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</si>
  <si>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</si>
  <si>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</si>
  <si>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</si>
  <si>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</si>
  <si>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</si>
  <si>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</si>
  <si>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</si>
  <si>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</si>
  <si>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</si>
  <si>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</si>
  <si>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</si>
  <si>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</si>
  <si>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</si>
  <si>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</si>
  <si>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</si>
  <si>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</si>
  <si>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</si>
  <si>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</si>
  <si>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</si>
  <si>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</si>
  <si>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</si>
  <si>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</si>
  <si>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</si>
  <si>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</si>
  <si>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</si>
  <si>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</si>
  <si>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</si>
  <si>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</si>
  <si>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</si>
  <si>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</si>
  <si>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</si>
  <si>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</si>
  <si>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</si>
  <si>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</si>
  <si>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</si>
  <si>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</si>
  <si>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</si>
  <si>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</si>
  <si>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</si>
  <si>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</si>
  <si>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</si>
  <si>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</si>
  <si>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</si>
  <si>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</si>
  <si>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</si>
  <si>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</si>
  <si>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</si>
  <si>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</si>
  <si>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</si>
  <si>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</si>
  <si>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</si>
  <si>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</si>
  <si>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</si>
  <si>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</si>
  <si>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</si>
  <si>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</si>
  <si>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</si>
  <si>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</si>
  <si>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</si>
  <si>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</si>
  <si>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</si>
  <si>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</si>
  <si>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</si>
  <si>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</si>
  <si>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</si>
  <si>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</si>
  <si>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</si>
  <si>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</si>
  <si>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</si>
  <si>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</si>
  <si>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</si>
  <si>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</si>
  <si>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</si>
  <si>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</si>
  <si>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</si>
  <si>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</si>
  <si>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</si>
  <si>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</si>
  <si>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</si>
  <si>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</si>
  <si>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</si>
  <si>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</si>
  <si>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</si>
  <si>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</si>
  <si>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</si>
  <si>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</si>
  <si>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</si>
  <si>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</si>
  <si>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</si>
  <si>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</si>
  <si>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</si>
  <si>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</si>
  <si>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</si>
  <si>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</si>
  <si>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</si>
  <si>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</si>
  <si>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</si>
  <si>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</si>
  <si>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</si>
  <si>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</si>
  <si>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</si>
  <si>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</si>
  <si>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</si>
  <si>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</si>
  <si>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</si>
  <si>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</si>
  <si>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</si>
  <si>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</si>
  <si>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</si>
  <si>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</si>
  <si>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</si>
  <si>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</si>
  <si>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</si>
  <si>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</si>
  <si>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</si>
  <si>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</si>
  <si>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</si>
  <si>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</si>
  <si>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</si>
  <si>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</si>
  <si>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</si>
  <si>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</si>
  <si>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</si>
  <si>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</si>
  <si>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</si>
  <si>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</si>
  <si>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</si>
  <si>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</si>
  <si>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</si>
  <si>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</si>
  <si>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</si>
  <si>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</si>
  <si>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</si>
  <si>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</si>
  <si>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</si>
  <si>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</si>
  <si>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</si>
  <si>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</si>
  <si>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</si>
  <si>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</si>
  <si>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</si>
  <si>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</si>
  <si>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</si>
  <si>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</si>
  <si>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</si>
  <si>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</si>
  <si>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</si>
  <si>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</si>
  <si>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</si>
  <si>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</si>
  <si>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</si>
  <si>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</si>
  <si>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</si>
  <si>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</si>
  <si>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</si>
  <si>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</si>
  <si>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</si>
  <si>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</si>
  <si>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</si>
  <si>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</si>
  <si>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</si>
  <si>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</si>
  <si>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</si>
  <si>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</si>
  <si>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</si>
  <si>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</si>
  <si>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</si>
  <si>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</si>
  <si>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</si>
  <si>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</si>
  <si>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</si>
  <si>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</si>
  <si>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</si>
  <si>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</si>
  <si>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</si>
  <si>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</si>
  <si>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</si>
  <si>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</si>
  <si>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</si>
  <si>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</si>
  <si>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</si>
  <si>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</si>
  <si>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</si>
  <si>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</si>
  <si>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</si>
  <si>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</si>
  <si>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</si>
  <si>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</si>
  <si>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</si>
  <si>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</si>
  <si>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</si>
  <si>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</si>
  <si>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</si>
  <si>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</si>
  <si>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</si>
  <si>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</si>
  <si>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</si>
  <si>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</si>
  <si>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</si>
  <si>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</si>
  <si>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</si>
  <si>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</si>
  <si>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</si>
  <si>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</si>
  <si>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</si>
  <si>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</si>
  <si>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</si>
  <si>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</si>
  <si>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</si>
  <si>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</si>
  <si>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</si>
  <si>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</si>
  <si>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</si>
  <si>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</si>
  <si>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</si>
  <si>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</si>
  <si>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</si>
  <si>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</si>
  <si>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</si>
  <si>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</si>
  <si>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</si>
  <si>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</si>
  <si>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</si>
  <si>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</si>
  <si>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</si>
  <si>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</si>
  <si>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</si>
  <si>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</si>
  <si>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</si>
  <si>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</si>
  <si>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</si>
  <si>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</si>
  <si>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</si>
  <si>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</si>
  <si>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</si>
  <si>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</si>
  <si>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</si>
  <si>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</si>
  <si>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</si>
  <si>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</si>
  <si>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</si>
  <si>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</si>
  <si>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</si>
  <si>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</si>
  <si>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</si>
  <si>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</si>
  <si>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</si>
  <si>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</si>
  <si>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</si>
  <si>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</si>
  <si>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</si>
  <si>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</si>
  <si>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</si>
  <si>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</si>
  <si>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</si>
  <si>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</si>
  <si>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</si>
  <si>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</si>
  <si>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</si>
  <si>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</si>
  <si>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</si>
  <si>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</si>
  <si>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</si>
  <si>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</si>
  <si>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</si>
  <si>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</si>
  <si>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</si>
  <si>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</si>
  <si>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</si>
  <si>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</si>
  <si>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</si>
  <si>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</si>
  <si>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</si>
  <si>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</si>
  <si>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</si>
  <si>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</si>
  <si>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</si>
  <si>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</si>
  <si>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</si>
  <si>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</si>
  <si>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</si>
  <si>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</si>
  <si>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</si>
  <si>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</si>
  <si>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</si>
  <si>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</si>
  <si>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</si>
  <si>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</si>
  <si>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</si>
  <si>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</si>
  <si>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</si>
  <si>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</si>
  <si>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</si>
  <si>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</si>
  <si>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</si>
  <si>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</si>
  <si>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</si>
  <si>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</si>
  <si>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</si>
  <si>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</si>
  <si>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</si>
  <si>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</si>
  <si>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</si>
  <si>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</si>
  <si>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</si>
  <si>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</si>
  <si>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</si>
  <si>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</si>
  <si>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</si>
  <si>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</si>
  <si>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</si>
  <si>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</si>
  <si>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</si>
  <si>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</si>
  <si>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</si>
  <si>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</si>
  <si>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</si>
  <si>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</si>
  <si>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</si>
  <si>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</si>
  <si>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</si>
  <si>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</si>
  <si>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</si>
  <si>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</si>
  <si>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</si>
  <si>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</si>
  <si>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</si>
  <si>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</si>
  <si>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</si>
  <si>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</si>
  <si>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</si>
  <si>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</si>
  <si>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</si>
  <si>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</si>
  <si>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</si>
  <si>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</si>
  <si>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</si>
  <si>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</si>
  <si>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</si>
  <si>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</si>
  <si>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</si>
  <si>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</si>
  <si>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</si>
  <si>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</si>
  <si>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</si>
  <si>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</si>
  <si>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</si>
  <si>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</si>
  <si>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</si>
  <si>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</si>
  <si>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</si>
  <si>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</si>
  <si>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</si>
  <si>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</si>
  <si>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</si>
  <si>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</si>
  <si>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</si>
  <si>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</si>
  <si>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</si>
  <si>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</si>
  <si>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</si>
  <si>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</si>
  <si>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</si>
  <si>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</si>
  <si>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</si>
  <si>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</si>
  <si>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</si>
  <si>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</si>
  <si>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</si>
  <si>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</si>
  <si>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</si>
  <si>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</si>
  <si>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</si>
  <si>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</si>
  <si>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</si>
  <si>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</si>
  <si>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</si>
  <si>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</si>
  <si>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</si>
  <si>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</si>
  <si>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</si>
  <si>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</si>
  <si>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</si>
  <si>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</si>
  <si>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</si>
  <si>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</si>
  <si>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</si>
  <si>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</si>
  <si>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</si>
  <si>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</si>
  <si>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</si>
  <si>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</si>
  <si>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</si>
  <si>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</si>
  <si>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</si>
  <si>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</si>
  <si>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</si>
  <si>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</si>
  <si>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</si>
  <si>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</si>
  <si>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</si>
  <si>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</si>
  <si>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</si>
  <si>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</si>
  <si>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</si>
  <si>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</si>
  <si>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</si>
  <si>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</si>
  <si>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</si>
  <si>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</si>
  <si>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</si>
  <si>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</si>
  <si>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</si>
  <si>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</si>
  <si>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</si>
  <si>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</si>
  <si>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</si>
  <si>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</si>
  <si>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</si>
  <si>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</si>
  <si>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</si>
  <si>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</si>
  <si>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</si>
  <si>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</si>
  <si>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</si>
  <si>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</si>
  <si>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</si>
  <si>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</si>
  <si>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</si>
  <si>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</si>
  <si>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</si>
  <si>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</si>
  <si>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</si>
  <si>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</si>
  <si>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</si>
  <si>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</si>
  <si>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</si>
  <si>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</si>
  <si>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</si>
  <si>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</si>
  <si>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</si>
  <si>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</si>
  <si>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</si>
  <si>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</si>
  <si>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</si>
  <si>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</si>
  <si>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</si>
  <si>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</si>
  <si>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</si>
  <si>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</si>
  <si>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</si>
  <si>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</si>
  <si>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</si>
  <si>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</si>
  <si>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</si>
  <si>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</si>
  <si>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</si>
  <si>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</si>
  <si>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</si>
  <si>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</si>
  <si>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</si>
  <si>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</si>
  <si>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</si>
  <si>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</si>
  <si>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</si>
  <si>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</si>
  <si>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</si>
  <si>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</si>
  <si>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</si>
  <si>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</si>
  <si>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</si>
  <si>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</si>
  <si>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</si>
  <si>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</si>
  <si>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</si>
  <si>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</si>
  <si>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</si>
  <si>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</si>
  <si>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</si>
  <si>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</si>
  <si>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</si>
  <si>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</si>
  <si>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</si>
  <si>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</si>
  <si>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</si>
  <si>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</si>
  <si>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</si>
  <si>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</si>
  <si>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</si>
  <si>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</si>
  <si>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</si>
  <si>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</si>
  <si>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</si>
  <si>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</si>
  <si>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</si>
  <si>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</si>
  <si>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</si>
  <si>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</si>
  <si>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</si>
  <si>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</si>
  <si>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</si>
  <si>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</si>
  <si>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</si>
  <si>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</si>
  <si>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</si>
  <si>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</si>
  <si>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</si>
  <si>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</si>
  <si>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</si>
  <si>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</si>
  <si>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</si>
  <si>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</si>
  <si>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</si>
  <si>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</si>
  <si>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</si>
  <si>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</si>
  <si>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</si>
  <si>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</si>
  <si>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</si>
  <si>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</si>
  <si>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</si>
  <si>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</si>
  <si>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</si>
  <si>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</si>
  <si>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</si>
  <si>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</si>
  <si>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</si>
  <si>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</si>
  <si>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</si>
  <si>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</si>
  <si>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</si>
  <si>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</si>
  <si>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</si>
  <si>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</si>
  <si>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</si>
  <si>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</si>
  <si>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</si>
  <si>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</si>
  <si>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</si>
  <si>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</si>
  <si>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</si>
  <si>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</si>
  <si>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</si>
  <si>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</si>
  <si>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</si>
  <si>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</si>
  <si>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</si>
  <si>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</si>
  <si>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</si>
  <si>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</si>
  <si>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</si>
  <si>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</si>
  <si>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</si>
  <si>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</si>
  <si>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</si>
  <si>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</si>
  <si>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</si>
  <si>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</si>
  <si>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</si>
  <si>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</si>
  <si>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</si>
  <si>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</si>
  <si>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</si>
  <si>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</si>
  <si>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</si>
  <si>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</si>
  <si>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</si>
  <si>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</si>
  <si>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</si>
  <si>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</si>
  <si>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</si>
  <si>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</si>
  <si>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</si>
  <si>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</si>
  <si>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</si>
  <si>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</si>
  <si>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</si>
  <si>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</si>
  <si>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</si>
  <si>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</si>
  <si>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</si>
  <si>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</si>
  <si>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</si>
  <si>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</si>
  <si>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</si>
  <si>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</si>
  <si>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</si>
  <si>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</si>
  <si>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</si>
  <si>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</si>
  <si>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</si>
  <si>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</si>
  <si>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</si>
  <si>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</si>
  <si>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</si>
  <si>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</si>
  <si>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</si>
  <si>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</si>
  <si>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</si>
  <si>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</si>
  <si>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</si>
  <si>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</si>
  <si>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</si>
  <si>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</si>
  <si>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</si>
  <si>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</si>
  <si>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</si>
  <si>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</si>
  <si>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</si>
  <si>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</si>
  <si>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</si>
  <si>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</si>
  <si>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</si>
  <si>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</si>
  <si>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</si>
  <si>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</si>
  <si>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</si>
  <si>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</si>
  <si>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</si>
  <si>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</si>
  <si>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</si>
  <si>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</si>
  <si>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</si>
  <si>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</si>
  <si>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</si>
  <si>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</si>
  <si>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</si>
  <si>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</si>
  <si>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</si>
  <si>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</si>
  <si>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</si>
  <si>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</si>
  <si>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</si>
  <si>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</si>
  <si>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</si>
  <si>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</si>
  <si>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</si>
  <si>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</si>
  <si>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</si>
  <si>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</si>
  <si>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</si>
  <si>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</si>
  <si>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</si>
  <si>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</si>
  <si>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</si>
  <si>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</si>
  <si>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</si>
  <si>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</si>
  <si>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</si>
  <si>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</si>
  <si>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</si>
  <si>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</si>
  <si>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</si>
  <si>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</si>
  <si>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</si>
  <si>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</si>
  <si>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</si>
  <si>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</si>
  <si>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</si>
  <si>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</si>
  <si>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</si>
  <si>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</si>
  <si>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</si>
  <si>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</si>
  <si>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</si>
  <si>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</si>
  <si>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</si>
  <si>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</si>
  <si>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</si>
  <si>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</si>
  <si>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</si>
  <si>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</si>
  <si>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</si>
  <si>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</si>
  <si>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</si>
  <si>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</si>
  <si>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</si>
  <si>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</si>
  <si>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</si>
  <si>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</si>
  <si>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</si>
  <si>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</si>
  <si>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</si>
  <si>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</si>
  <si>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</si>
  <si>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</si>
  <si>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</si>
  <si>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</si>
  <si>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</si>
  <si>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</si>
  <si>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</si>
  <si>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</si>
  <si>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</si>
  <si>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</si>
  <si>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</si>
  <si>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</si>
  <si>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</si>
  <si>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</si>
  <si>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</si>
  <si>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</si>
  <si>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</si>
  <si>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</si>
  <si>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</si>
  <si>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</si>
  <si>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</si>
  <si>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</si>
  <si>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</si>
  <si>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</si>
  <si>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</si>
  <si>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</si>
  <si>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</si>
  <si>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</si>
  <si>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</si>
  <si>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</si>
  <si>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</si>
  <si>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</si>
  <si>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</si>
  <si>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</si>
  <si>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</si>
  <si>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</si>
  <si>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</si>
  <si>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</si>
  <si>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</si>
  <si>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</si>
  <si>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</si>
  <si>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</si>
  <si>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</si>
  <si>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</si>
  <si>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</si>
  <si>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</si>
  <si>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</si>
  <si>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</si>
  <si>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</si>
  <si>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</si>
  <si>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</si>
  <si>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</si>
  <si>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</si>
  <si>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</si>
  <si>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</si>
  <si>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</si>
  <si>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</si>
  <si>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</si>
  <si>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</si>
  <si>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</si>
  <si>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</si>
  <si>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</si>
  <si>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</si>
  <si>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</si>
  <si>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</si>
  <si>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</si>
  <si>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</si>
  <si>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</si>
  <si>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</si>
  <si>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</si>
  <si>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</si>
  <si>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</si>
  <si>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</si>
  <si>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</si>
  <si>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</si>
  <si>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</si>
  <si>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</si>
  <si>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</si>
  <si>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</si>
  <si>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</si>
  <si>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</si>
  <si>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</si>
  <si>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</si>
  <si>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</si>
  <si>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</si>
  <si>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</si>
  <si>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</si>
  <si>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</si>
  <si>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</si>
  <si>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</si>
  <si>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</si>
  <si>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</si>
  <si>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</si>
  <si>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</si>
  <si>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</si>
  <si>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</si>
  <si>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</si>
  <si>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</si>
  <si>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</si>
  <si>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</si>
  <si>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</si>
  <si>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</si>
  <si>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</si>
  <si>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</si>
  <si>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</si>
  <si>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</si>
  <si>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</si>
  <si>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</si>
  <si>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</si>
  <si>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</si>
  <si>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</si>
  <si>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</si>
  <si>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</si>
  <si>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</si>
  <si>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</si>
  <si>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</si>
  <si>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</si>
  <si>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</si>
  <si>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</si>
  <si>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</si>
  <si>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</si>
  <si>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</si>
  <si>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</si>
  <si>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</si>
  <si>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</si>
  <si>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</si>
  <si>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</si>
  <si>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</si>
  <si>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</si>
  <si>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</si>
  <si>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</si>
  <si>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</si>
  <si>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</si>
  <si>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</si>
  <si>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</si>
  <si>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</si>
  <si>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</si>
  <si>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</si>
  <si>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</si>
  <si>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</si>
  <si>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</si>
  <si>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</si>
  <si>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</si>
  <si>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</si>
  <si>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</si>
  <si>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</si>
  <si>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</si>
  <si>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</si>
  <si>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</si>
  <si>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</si>
  <si>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</si>
  <si>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</si>
  <si>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</si>
  <si>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</si>
  <si>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</si>
  <si>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</si>
  <si>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</si>
  <si>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</si>
  <si>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</si>
  <si>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</si>
  <si>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</si>
  <si>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</si>
  <si>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</si>
  <si>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</si>
  <si>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</si>
  <si>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</si>
  <si>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</si>
  <si>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</si>
  <si>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</si>
  <si>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</si>
  <si>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</si>
  <si>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</si>
  <si>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</si>
  <si>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</si>
  <si>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</si>
  <si>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</si>
  <si>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</si>
  <si>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</si>
  <si>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</si>
  <si>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</si>
  <si>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</si>
  <si>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</si>
  <si>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</si>
  <si>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</si>
  <si>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</si>
  <si>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</si>
  <si>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</si>
  <si>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</si>
  <si>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</si>
  <si>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</si>
  <si>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</si>
  <si>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</si>
  <si>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</si>
  <si>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</si>
  <si>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</si>
  <si>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</si>
  <si>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</si>
  <si>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</si>
  <si>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</si>
  <si>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</si>
  <si>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</si>
  <si>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</si>
  <si>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</si>
  <si>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</si>
  <si>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</si>
  <si>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</si>
  <si>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</si>
  <si>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</si>
  <si>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</si>
  <si>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</si>
  <si>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</si>
  <si>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</si>
  <si>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</si>
  <si>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</si>
  <si>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</si>
  <si>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</si>
  <si>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</si>
  <si>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</si>
  <si>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</si>
  <si>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</si>
  <si>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</si>
  <si>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</si>
  <si>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</si>
  <si>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</si>
  <si>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</si>
  <si>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</si>
  <si>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</si>
  <si>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</si>
  <si>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</si>
  <si>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</si>
  <si>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</si>
  <si>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</si>
  <si>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</si>
  <si>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</si>
  <si>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</si>
  <si>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</si>
  <si>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</si>
  <si>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</si>
  <si>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</si>
  <si>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</si>
  <si>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</si>
  <si>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</si>
  <si>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</si>
  <si>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</si>
  <si>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</si>
  <si>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</si>
  <si>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</si>
  <si>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</si>
  <si>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</si>
  <si>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</si>
  <si>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</si>
  <si>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</si>
  <si>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</si>
  <si>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</si>
  <si>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</si>
  <si>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</si>
  <si>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</si>
  <si>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</si>
  <si>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</si>
  <si>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</si>
  <si>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</si>
  <si>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</si>
  <si>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</si>
  <si>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</si>
  <si>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</si>
  <si>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</si>
  <si>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</si>
  <si>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</si>
  <si>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</si>
  <si>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</si>
  <si>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</si>
  <si>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</si>
  <si>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</si>
  <si>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</si>
  <si>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</si>
  <si>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</si>
  <si>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</si>
  <si>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</si>
  <si>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</si>
  <si>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</si>
  <si>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</si>
  <si>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</si>
  <si>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</si>
  <si>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</si>
  <si>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</si>
  <si>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</si>
  <si>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</si>
  <si>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</si>
  <si>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</si>
  <si>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</si>
  <si>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</si>
  <si>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</si>
  <si>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</si>
  <si>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</si>
  <si>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</si>
  <si>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</si>
  <si>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</si>
  <si>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</si>
  <si>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</si>
  <si>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</si>
  <si>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</si>
  <si>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</si>
  <si>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</si>
  <si>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</si>
  <si>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</si>
  <si>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</si>
  <si>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</si>
  <si>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</si>
  <si>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</si>
  <si>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</si>
  <si>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</si>
  <si>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</si>
  <si>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</si>
  <si>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</si>
  <si>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</si>
  <si>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</si>
  <si>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</si>
  <si>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</si>
  <si>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</si>
  <si>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</si>
  <si>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</si>
  <si>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</si>
  <si>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</si>
  <si>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</si>
  <si>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</si>
  <si>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</si>
  <si>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</si>
  <si>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</si>
  <si>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</si>
  <si>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</si>
  <si>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</si>
  <si>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</si>
  <si>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</si>
  <si>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</si>
  <si>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</si>
  <si>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</si>
  <si>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</si>
  <si>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</si>
  <si>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</si>
  <si>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</si>
  <si>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</si>
  <si>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</si>
  <si>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</si>
  <si>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</si>
  <si>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</si>
  <si>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</si>
  <si>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</si>
  <si>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</si>
  <si>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</si>
  <si>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</si>
  <si>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</si>
  <si>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</si>
  <si>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</si>
  <si>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</si>
  <si>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</si>
  <si>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</si>
  <si>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</si>
  <si>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</si>
  <si>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</si>
  <si>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</si>
  <si>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</si>
  <si>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</si>
  <si>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</si>
  <si>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</si>
  <si>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</si>
  <si>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</si>
  <si>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</si>
  <si>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</si>
  <si>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</si>
  <si>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</si>
  <si>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</si>
  <si>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</si>
  <si>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</si>
  <si>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</si>
  <si>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</si>
  <si>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</si>
  <si>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</si>
  <si>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</si>
  <si>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</si>
  <si>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</si>
  <si>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</si>
  <si>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</si>
  <si>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</si>
  <si>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</si>
  <si>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</si>
  <si>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</si>
  <si>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</si>
  <si>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</si>
  <si>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</si>
  <si>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</si>
  <si>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</si>
  <si>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</si>
  <si>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</si>
  <si>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</si>
  <si>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</si>
  <si>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</si>
  <si>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</si>
  <si>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</si>
  <si>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</si>
  <si>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</si>
  <si>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</si>
  <si>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</si>
  <si>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</si>
  <si>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</si>
  <si>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</si>
  <si>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</si>
  <si>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</si>
  <si>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</si>
  <si>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</si>
  <si>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</si>
  <si>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</si>
  <si>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</si>
  <si>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</si>
  <si>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</si>
  <si>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</si>
  <si>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</si>
  <si>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</si>
  <si>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</si>
  <si>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</si>
  <si>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</si>
  <si>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</si>
  <si>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</si>
  <si>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</si>
  <si>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</si>
  <si>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</si>
  <si>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</si>
  <si>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</si>
  <si>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</si>
  <si>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</si>
  <si>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</si>
  <si>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</si>
  <si>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</si>
  <si>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</si>
  <si>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</si>
  <si>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</si>
  <si>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</si>
  <si>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</si>
  <si>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</si>
  <si>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</si>
  <si>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</si>
  <si>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</si>
  <si>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</si>
  <si>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</si>
  <si>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</si>
  <si>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</si>
  <si>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</si>
  <si>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</si>
  <si>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</si>
  <si>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</si>
  <si>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</si>
  <si>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</si>
  <si>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</si>
  <si>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</si>
  <si>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</si>
  <si>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</si>
  <si>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</si>
  <si>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</si>
  <si>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</si>
  <si>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</si>
  <si>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</si>
  <si>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</si>
  <si>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</si>
  <si>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</si>
  <si>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</si>
  <si>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</si>
  <si>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</si>
  <si>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</si>
  <si>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</si>
  <si>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</si>
  <si>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</si>
  <si>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</si>
  <si>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</si>
  <si>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</si>
  <si>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</si>
  <si>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</si>
  <si>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</si>
  <si>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</si>
  <si>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</si>
  <si>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</si>
  <si>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</si>
  <si>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</si>
  <si>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</si>
  <si>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</si>
  <si>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</si>
  <si>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</si>
  <si>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</si>
  <si>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</si>
  <si>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</si>
  <si>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</si>
  <si>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</si>
  <si>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</si>
  <si>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</si>
  <si>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</si>
  <si>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</si>
  <si>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</si>
  <si>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</si>
  <si>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</si>
  <si>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</si>
  <si>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</si>
  <si>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</si>
  <si>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</si>
  <si>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</si>
  <si>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</si>
  <si>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</si>
  <si>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</si>
  <si>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</si>
  <si>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</si>
  <si>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</si>
  <si>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</si>
  <si>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</si>
  <si>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</si>
  <si>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</si>
  <si>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</si>
  <si>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</si>
  <si>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</si>
  <si>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</si>
  <si>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</si>
  <si>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</si>
  <si>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</si>
  <si>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</si>
  <si>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</si>
  <si>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</si>
  <si>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</si>
  <si>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</si>
  <si>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</si>
  <si>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</si>
  <si>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</si>
  <si>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</si>
  <si>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</si>
  <si>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</si>
  <si>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</si>
  <si>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</si>
  <si>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</si>
  <si>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</si>
  <si>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</si>
  <si>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</si>
  <si>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</si>
  <si>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</si>
  <si>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</si>
  <si>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</si>
  <si>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</si>
  <si>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</si>
  <si>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</si>
  <si>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</si>
  <si>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</si>
  <si>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</si>
  <si>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</si>
  <si>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</si>
  <si>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</si>
  <si>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</si>
  <si>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</si>
  <si>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</si>
  <si>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</si>
  <si>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</si>
  <si>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</si>
  <si>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</si>
  <si>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</si>
  <si>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</si>
  <si>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</si>
  <si>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</si>
  <si>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</si>
  <si>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</si>
  <si>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</si>
  <si>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</si>
  <si>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</si>
  <si>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</si>
  <si>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</si>
  <si>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</si>
  <si>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</si>
  <si>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</si>
  <si>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</si>
  <si>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</si>
  <si>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</si>
  <si>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</si>
  <si>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</si>
  <si>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</si>
  <si>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</si>
  <si>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</si>
  <si>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</si>
  <si>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</si>
  <si>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</si>
  <si>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</si>
  <si>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</si>
  <si>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</si>
  <si>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</si>
  <si>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</si>
  <si>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</si>
  <si>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</si>
  <si>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</si>
  <si>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</si>
  <si>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</si>
  <si>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</si>
  <si>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</si>
  <si>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</si>
  <si>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</si>
  <si>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</si>
  <si>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</si>
  <si>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</si>
  <si>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</si>
  <si>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</si>
  <si>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</si>
  <si>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</si>
  <si>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</si>
  <si>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</si>
  <si>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</si>
  <si>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</si>
  <si>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</si>
  <si>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</si>
  <si>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</si>
  <si>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</si>
  <si>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</si>
  <si>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</si>
  <si>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</si>
  <si>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</si>
  <si>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</si>
  <si>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</si>
  <si>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</si>
  <si>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</si>
  <si>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</si>
  <si>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</si>
  <si>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</si>
  <si>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</si>
  <si>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</si>
  <si>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</si>
  <si>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</si>
  <si>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</si>
  <si>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</si>
  <si>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</si>
  <si>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</si>
  <si>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</si>
  <si>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</si>
  <si>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</si>
  <si>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</si>
  <si>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</si>
  <si>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</si>
  <si>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</si>
  <si>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</si>
  <si>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</si>
  <si>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</si>
  <si>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</si>
  <si>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</si>
  <si>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</si>
  <si>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</si>
  <si>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</si>
  <si>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</si>
  <si>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</si>
  <si>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</si>
  <si>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</si>
  <si>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</si>
  <si>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</si>
  <si>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</si>
  <si>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</si>
  <si>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</si>
  <si>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</si>
  <si>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</si>
  <si>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</si>
  <si>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</si>
  <si>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</si>
  <si>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</si>
  <si>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</si>
  <si>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</si>
  <si>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</si>
  <si>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</si>
  <si>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</si>
  <si>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</si>
  <si>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</si>
  <si>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</si>
  <si>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</si>
  <si>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</si>
  <si>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</si>
  <si>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</si>
  <si>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</si>
  <si>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</si>
  <si>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</si>
  <si>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</si>
  <si>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</si>
  <si>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</si>
  <si>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</si>
  <si>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</si>
  <si>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</si>
  <si>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</si>
  <si>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</si>
  <si>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</si>
  <si>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</si>
  <si>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</si>
  <si>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</si>
  <si>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</si>
  <si>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</si>
  <si>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</si>
  <si>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</si>
  <si>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</si>
  <si>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</si>
  <si>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</si>
  <si>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</si>
  <si>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</si>
  <si>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</si>
  <si>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</si>
  <si>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</si>
  <si>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</si>
  <si>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</si>
  <si>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</si>
  <si>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</si>
  <si>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</si>
  <si>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</si>
  <si>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</si>
  <si>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</si>
  <si>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</si>
  <si>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</si>
  <si>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</si>
  <si>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</si>
  <si>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</si>
  <si>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</si>
  <si>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</si>
  <si>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</si>
  <si>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</si>
  <si>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</si>
  <si>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</si>
  <si>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</si>
  <si>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</si>
  <si>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</si>
  <si>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</si>
  <si>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</si>
  <si>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</si>
  <si>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</si>
  <si>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</si>
  <si>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</si>
  <si>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</si>
  <si>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</si>
  <si>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</si>
  <si>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</si>
  <si>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</si>
  <si>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</si>
  <si>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</si>
  <si>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</si>
  <si>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</si>
  <si>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</si>
  <si>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</si>
  <si>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</si>
  <si>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</si>
  <si>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</si>
  <si>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</si>
  <si>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</si>
  <si>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</si>
  <si>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</si>
  <si>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</si>
  <si>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</si>
  <si>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</si>
  <si>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</si>
  <si>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</si>
  <si>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</si>
  <si>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</si>
  <si>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</si>
  <si>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</si>
  <si>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</si>
  <si>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</si>
  <si>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</si>
  <si>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</si>
  <si>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</si>
  <si>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</si>
  <si>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</si>
  <si>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</si>
  <si>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</si>
  <si>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</si>
  <si>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</si>
  <si>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</si>
  <si>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</si>
  <si>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</si>
  <si>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</si>
  <si>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</si>
  <si>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</si>
  <si>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</si>
  <si>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</si>
  <si>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</si>
  <si>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</si>
  <si>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</si>
  <si>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</si>
  <si>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</si>
  <si>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</si>
  <si>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</si>
  <si>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</si>
  <si>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</si>
  <si>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</si>
  <si>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</si>
  <si>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</si>
  <si>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</si>
  <si>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</si>
  <si>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</si>
  <si>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</si>
  <si>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</si>
  <si>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</si>
  <si>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</si>
  <si>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</si>
  <si>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</si>
  <si>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</si>
  <si>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</si>
  <si>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</si>
  <si>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</si>
  <si>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</si>
  <si>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</si>
  <si>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</si>
  <si>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</si>
  <si>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</si>
  <si>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</si>
  <si>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</si>
  <si>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</si>
  <si>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</si>
  <si>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</si>
  <si>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</si>
  <si>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</si>
  <si>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</si>
  <si>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</si>
  <si>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</si>
  <si>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</si>
  <si>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</si>
  <si>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</si>
  <si>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</si>
  <si>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</si>
  <si>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</si>
  <si>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</si>
  <si>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</si>
  <si>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</si>
  <si>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</si>
  <si>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</si>
  <si>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</si>
  <si>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</si>
  <si>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</si>
  <si>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</si>
  <si>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</si>
  <si>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</si>
  <si>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</si>
  <si>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</si>
  <si>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</si>
  <si>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</si>
  <si>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</si>
  <si>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</si>
  <si>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</si>
  <si>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</si>
  <si>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</si>
  <si>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</si>
  <si>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</si>
  <si>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</si>
  <si>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</si>
  <si>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</si>
  <si>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</si>
  <si>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</si>
  <si>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</si>
  <si>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</si>
  <si>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</si>
  <si>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</si>
  <si>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</si>
  <si>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</si>
  <si>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</si>
  <si>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</si>
  <si>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</si>
  <si>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</si>
  <si>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</si>
  <si>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</si>
  <si>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</si>
  <si>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</si>
  <si>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</si>
  <si>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</si>
  <si>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</si>
  <si>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</si>
  <si>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</si>
  <si>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</si>
  <si>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</si>
  <si>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</si>
  <si>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</si>
  <si>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</si>
  <si>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</si>
  <si>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</si>
  <si>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</si>
  <si>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</si>
  <si>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</si>
  <si>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</si>
  <si>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</si>
  <si>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</si>
  <si>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</si>
  <si>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</si>
  <si>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</si>
  <si>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</si>
  <si>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</si>
  <si>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</si>
  <si>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</si>
  <si>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</si>
  <si>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</si>
  <si>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</si>
  <si>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</si>
  <si>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</si>
  <si>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</si>
  <si>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</si>
  <si>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</si>
  <si>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</si>
  <si>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</si>
  <si>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</si>
  <si>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</si>
  <si>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</si>
  <si>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</si>
  <si>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</si>
  <si>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</si>
  <si>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</si>
  <si>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</si>
  <si>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</si>
  <si>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</si>
  <si>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</si>
  <si>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</si>
  <si>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</si>
  <si>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</si>
  <si>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</si>
  <si>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</si>
  <si>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</si>
  <si>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</si>
  <si>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</si>
  <si>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</si>
  <si>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</si>
  <si>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</si>
  <si>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</si>
  <si>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</si>
  <si>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</si>
  <si>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</si>
  <si>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</si>
  <si>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</si>
  <si>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</si>
  <si>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</si>
  <si>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</si>
  <si>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</si>
  <si>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</si>
  <si>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</si>
  <si>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</si>
  <si>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</si>
  <si>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</si>
  <si>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</si>
  <si>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</si>
  <si>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</si>
  <si>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</si>
  <si>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</si>
  <si>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</si>
  <si>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</si>
  <si>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</si>
  <si>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</si>
  <si>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</si>
  <si>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</si>
  <si>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</si>
  <si>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</si>
  <si>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</si>
  <si>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</si>
  <si>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</si>
  <si>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</si>
  <si>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</si>
  <si>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</si>
  <si>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</si>
  <si>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</si>
  <si>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</si>
  <si>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</si>
  <si>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</si>
  <si>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</si>
  <si>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</si>
  <si>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</si>
  <si>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</si>
  <si>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</si>
  <si>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</si>
  <si>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</si>
  <si>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</si>
  <si>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</si>
  <si>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</si>
  <si>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</si>
  <si>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</si>
  <si>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</si>
  <si>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</si>
  <si>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</si>
  <si>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</si>
  <si>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</si>
  <si>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</si>
  <si>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</si>
  <si>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</si>
  <si>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</si>
  <si>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</si>
  <si>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</si>
  <si>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</si>
  <si>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</si>
  <si>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</si>
  <si>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</si>
  <si>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</si>
  <si>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</si>
  <si>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</si>
  <si>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</si>
  <si>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</si>
  <si>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</si>
  <si>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</si>
  <si>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</si>
  <si>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</si>
  <si>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</si>
  <si>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</si>
  <si>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</si>
  <si>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</si>
  <si>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</si>
  <si>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</si>
  <si>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</si>
  <si>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</si>
  <si>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</si>
  <si>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</si>
  <si>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</si>
  <si>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</si>
  <si>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</si>
  <si>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</si>
  <si>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</si>
  <si>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</si>
  <si>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</si>
  <si>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</si>
  <si>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</si>
  <si>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</si>
  <si>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</si>
  <si>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</si>
  <si>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</si>
  <si>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</si>
  <si>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</si>
  <si>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</si>
  <si>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</si>
  <si>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</si>
  <si>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</si>
  <si>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</si>
  <si>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</si>
  <si>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</si>
  <si>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</si>
  <si>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</si>
  <si>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</si>
  <si>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</si>
  <si>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</si>
  <si>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</si>
  <si>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</si>
  <si>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</si>
  <si>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</si>
  <si>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</si>
  <si>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</si>
  <si>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</si>
  <si>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</si>
  <si>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</si>
  <si>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</si>
  <si>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</si>
  <si>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</si>
  <si>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</si>
  <si>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</si>
  <si>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</si>
  <si>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</si>
  <si>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</si>
  <si>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</si>
  <si>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</si>
  <si>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</si>
  <si>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</si>
  <si>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</si>
  <si>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</si>
  <si>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</si>
  <si>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</si>
  <si>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</si>
  <si>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</si>
  <si>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</si>
  <si>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</si>
  <si>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</si>
  <si>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</si>
  <si>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</si>
  <si>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</si>
  <si>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</si>
  <si>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</si>
  <si>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</si>
  <si>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</si>
  <si>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</si>
  <si>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</si>
  <si>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</si>
  <si>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</si>
  <si>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</si>
  <si>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</si>
  <si>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</si>
  <si>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</si>
  <si>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</si>
  <si>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</si>
  <si>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</si>
  <si>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</si>
  <si>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</si>
  <si>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</si>
  <si>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</si>
  <si>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</si>
  <si>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</si>
  <si>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</si>
  <si>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</si>
  <si>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</si>
  <si>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</si>
  <si>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</si>
  <si>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</si>
  <si>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</si>
  <si>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</si>
  <si>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</si>
  <si>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</si>
  <si>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</si>
  <si>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</si>
  <si>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</si>
  <si>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</si>
  <si>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</si>
  <si>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</si>
  <si>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</si>
  <si>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</si>
  <si>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</si>
  <si>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</si>
  <si>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</si>
  <si>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</si>
  <si>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</si>
  <si>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</si>
  <si>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</si>
  <si>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</si>
  <si>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</si>
  <si>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</si>
  <si>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</si>
  <si>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</si>
  <si>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</si>
  <si>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</si>
  <si>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</si>
  <si>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</si>
  <si>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</si>
  <si>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</si>
  <si>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</si>
  <si>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</si>
  <si>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</si>
  <si>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</si>
  <si>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</si>
  <si>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</si>
  <si>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</si>
  <si>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</si>
  <si>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</si>
  <si>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</si>
  <si>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</si>
  <si>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</si>
  <si>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</si>
  <si>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</si>
  <si>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</si>
  <si>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</si>
  <si>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</si>
  <si>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</si>
  <si>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</si>
  <si>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</si>
  <si>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</si>
  <si>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</si>
  <si>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</si>
  <si>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</si>
  <si>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</si>
  <si>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</si>
  <si>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</si>
  <si>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</si>
  <si>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</si>
  <si>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</si>
  <si>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</si>
  <si>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</si>
  <si>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</si>
  <si>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</si>
  <si>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</si>
  <si>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</si>
  <si>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</si>
  <si>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</si>
  <si>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</si>
  <si>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</si>
  <si>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</si>
  <si>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</si>
  <si>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</si>
  <si>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</si>
  <si>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</si>
  <si>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</si>
  <si>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</si>
  <si>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</si>
  <si>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</si>
  <si>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</si>
  <si>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</si>
  <si>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</si>
  <si>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</si>
  <si>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</si>
  <si>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</si>
  <si>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</si>
  <si>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</si>
  <si>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</si>
  <si>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</si>
  <si>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</si>
  <si>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</si>
  <si>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</si>
  <si>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</si>
  <si>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</si>
  <si>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</si>
  <si>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</si>
  <si>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</si>
  <si>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</si>
  <si>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</si>
  <si>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</si>
  <si>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</si>
  <si>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</si>
  <si>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</si>
  <si>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</si>
  <si>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</si>
  <si>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</si>
  <si>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</si>
  <si>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</si>
  <si>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</si>
  <si>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</si>
  <si>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</si>
  <si>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</si>
  <si>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</si>
  <si>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</si>
  <si>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</si>
  <si>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</si>
  <si>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</si>
  <si>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</si>
  <si>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</si>
  <si>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</si>
  <si>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</si>
  <si>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</si>
  <si>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</si>
  <si>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</si>
  <si>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</si>
  <si>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</si>
  <si>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</si>
  <si>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</si>
  <si>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</si>
  <si>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</si>
  <si>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</si>
  <si>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</si>
  <si>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</si>
  <si>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</si>
  <si>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</si>
  <si>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</si>
  <si>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</si>
  <si>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</si>
  <si>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</si>
  <si>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</si>
  <si>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</si>
  <si>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</si>
  <si>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</si>
  <si>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</si>
  <si>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</si>
  <si>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</si>
  <si>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</si>
  <si>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</si>
  <si>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</si>
  <si>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</si>
  <si>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</si>
  <si>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</si>
  <si>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</si>
  <si>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</si>
  <si>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</si>
  <si>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</si>
  <si>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</si>
  <si>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</si>
  <si>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</si>
  <si>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</si>
  <si>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</si>
  <si>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</si>
  <si>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</si>
  <si>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</si>
  <si>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</si>
  <si>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</si>
  <si>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</si>
  <si>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</si>
  <si>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</si>
  <si>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</si>
  <si>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</si>
  <si>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</si>
  <si>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</si>
  <si>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</si>
  <si>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</si>
  <si>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</si>
  <si>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</si>
  <si>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</si>
  <si>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</si>
  <si>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</si>
  <si>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</si>
  <si>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</si>
  <si>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</si>
  <si>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</si>
  <si>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</si>
  <si>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</si>
  <si>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</si>
  <si>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</si>
  <si>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</si>
  <si>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</si>
  <si>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</si>
  <si>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</si>
  <si>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</si>
  <si>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</si>
  <si>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</si>
  <si>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</si>
  <si>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</si>
  <si>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</si>
  <si>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</si>
  <si>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</si>
  <si>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</si>
  <si>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</si>
  <si>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</si>
  <si>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</si>
  <si>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</si>
  <si>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</si>
  <si>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</si>
  <si>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</si>
  <si>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</si>
  <si>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</si>
  <si>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</si>
  <si>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</si>
  <si>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</si>
  <si>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</si>
  <si>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</si>
  <si>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</si>
  <si>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</si>
  <si>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</si>
  <si>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</si>
  <si>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</si>
  <si>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</si>
  <si>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</si>
  <si>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</si>
  <si>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</si>
  <si>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</si>
  <si>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</si>
  <si>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</si>
  <si>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</si>
  <si>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</si>
  <si>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</si>
  <si>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</si>
  <si>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</si>
  <si>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</si>
  <si>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</si>
  <si>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</si>
  <si>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</si>
  <si>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</si>
  <si>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</si>
  <si>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</si>
  <si>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</si>
  <si>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</si>
  <si>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</si>
  <si>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</si>
  <si>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</si>
  <si>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</si>
  <si>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</si>
  <si>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</si>
  <si>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</si>
  <si>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</si>
  <si>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</si>
  <si>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</si>
  <si>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</si>
  <si>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</si>
  <si>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</si>
  <si>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</si>
  <si>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</si>
  <si>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</si>
  <si>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</si>
  <si>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</si>
  <si>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</si>
  <si>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</si>
  <si>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</si>
  <si>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</si>
  <si>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</si>
  <si>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</si>
  <si>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</si>
  <si>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</si>
  <si>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</si>
  <si>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</si>
  <si>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</si>
  <si>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</si>
  <si>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</si>
  <si>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</si>
  <si>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</si>
  <si>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</si>
  <si>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</si>
  <si>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</si>
  <si>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</si>
  <si>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</si>
  <si>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</si>
  <si>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</si>
  <si>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</si>
  <si>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</si>
  <si>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</si>
  <si>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</si>
  <si>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</si>
  <si>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</si>
  <si>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</si>
  <si>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</si>
  <si>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</si>
  <si>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</si>
  <si>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</si>
  <si>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</si>
  <si>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</si>
  <si>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</si>
  <si>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</si>
  <si>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</si>
  <si>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</si>
  <si>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</si>
  <si>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</si>
  <si>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</si>
  <si>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</si>
  <si>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</si>
  <si>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</si>
  <si>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</si>
  <si>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</si>
  <si>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</si>
  <si>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</si>
  <si>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</si>
  <si>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</si>
  <si>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</si>
  <si>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</si>
  <si>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</si>
  <si>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</si>
  <si>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</si>
  <si>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</si>
  <si>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</si>
  <si>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</si>
  <si>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</si>
  <si>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</si>
  <si>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</si>
  <si>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</si>
  <si>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</si>
  <si>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</si>
  <si>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</si>
  <si>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</si>
  <si>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</si>
  <si>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</si>
  <si>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</si>
  <si>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</si>
  <si>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</si>
  <si>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</si>
  <si>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</si>
  <si>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</si>
  <si>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</si>
  <si>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</si>
  <si>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</si>
  <si>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</si>
  <si>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</si>
  <si>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</si>
  <si>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</si>
  <si>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</si>
  <si>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</si>
  <si>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</si>
  <si>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</si>
  <si>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</si>
  <si>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</si>
  <si>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</si>
  <si>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</si>
  <si>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</si>
  <si>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</si>
  <si>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</si>
  <si>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</si>
  <si>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</si>
  <si>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</si>
  <si>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</si>
  <si>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</si>
  <si>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</si>
  <si>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</si>
  <si>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</si>
  <si>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</si>
  <si>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</si>
  <si>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</si>
  <si>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</si>
  <si>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</si>
  <si>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</si>
  <si>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</si>
  <si>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</si>
  <si>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</si>
  <si>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</si>
  <si>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</si>
  <si>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</si>
  <si>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</si>
  <si>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</si>
  <si>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</si>
  <si>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</si>
  <si>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</si>
  <si>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</si>
  <si>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</si>
  <si>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</si>
  <si>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</si>
  <si>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</si>
  <si>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</si>
  <si>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</si>
  <si>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</si>
  <si>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</si>
  <si>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</si>
  <si>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</si>
  <si>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</si>
  <si>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</si>
  <si>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</si>
  <si>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</si>
  <si>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</si>
  <si>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</si>
  <si>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</si>
  <si>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</si>
  <si>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</si>
  <si>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</si>
  <si>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</si>
  <si>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</si>
  <si>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</si>
  <si>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</si>
  <si>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</si>
  <si>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</si>
  <si>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</si>
  <si>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</si>
  <si>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</si>
  <si>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</si>
  <si>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</si>
  <si>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</si>
  <si>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</si>
  <si>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</si>
  <si>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</si>
  <si>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</si>
  <si>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</si>
  <si>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</si>
  <si>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</si>
  <si>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</si>
  <si>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</si>
  <si>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</si>
  <si>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</si>
  <si>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</si>
  <si>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</si>
  <si>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</si>
  <si>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</si>
  <si>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</si>
  <si>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</si>
  <si>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</si>
  <si>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</si>
  <si>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</si>
  <si>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</si>
  <si>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</si>
  <si>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</si>
  <si>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</si>
  <si>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</si>
  <si>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</si>
  <si>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</si>
  <si>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</si>
  <si>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</si>
  <si>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</si>
  <si>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</si>
  <si>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</si>
  <si>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</si>
  <si>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</si>
  <si>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</si>
  <si>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</si>
  <si>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</si>
  <si>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</si>
  <si>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</si>
  <si>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</si>
  <si>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</si>
  <si>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</si>
  <si>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</si>
  <si>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</si>
  <si>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</si>
  <si>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</si>
  <si>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</si>
  <si>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</si>
  <si>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</si>
  <si>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</si>
  <si>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</si>
  <si>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</si>
  <si>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</si>
  <si>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</si>
  <si>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</si>
  <si>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</si>
  <si>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</si>
  <si>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</si>
  <si>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</si>
  <si>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</si>
  <si>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</si>
  <si>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</si>
  <si>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</si>
  <si>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</si>
  <si>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</si>
  <si>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</si>
  <si>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</si>
  <si>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</si>
  <si>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</si>
  <si>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</si>
  <si>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</si>
  <si>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</si>
  <si>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</si>
  <si>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</si>
  <si>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</si>
  <si>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</si>
  <si>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</si>
  <si>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</si>
  <si>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</si>
  <si>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</si>
  <si>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</si>
  <si>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</si>
  <si>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</si>
  <si>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</si>
  <si>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</si>
  <si>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</si>
  <si>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</si>
  <si>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</si>
  <si>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</si>
  <si>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</si>
  <si>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</si>
  <si>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</si>
  <si>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</si>
  <si>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</si>
  <si>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</si>
  <si>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</si>
  <si>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</si>
  <si>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</si>
  <si>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</si>
  <si>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</si>
  <si>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</si>
  <si>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</si>
  <si>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</si>
  <si>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</si>
  <si>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</si>
  <si>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</si>
  <si>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</si>
  <si>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</si>
  <si>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</si>
  <si>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</si>
  <si>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</si>
  <si>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</si>
  <si>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</si>
  <si>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</si>
  <si>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</si>
  <si>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</si>
  <si>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</si>
  <si>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</si>
  <si>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</si>
  <si>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</si>
  <si>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</si>
  <si>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</si>
  <si>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</si>
  <si>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</si>
  <si>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</si>
  <si>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</si>
  <si>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</si>
  <si>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</si>
  <si>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</si>
  <si>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</si>
  <si>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</si>
  <si>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</si>
  <si>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</si>
  <si>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</si>
  <si>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</si>
  <si>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</si>
  <si>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</si>
  <si>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</si>
  <si>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</si>
  <si>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</si>
  <si>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</si>
  <si>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</si>
  <si>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</si>
  <si>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</si>
  <si>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</si>
  <si>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</si>
  <si>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</si>
  <si>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</si>
  <si>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</si>
  <si>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</si>
  <si>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</si>
  <si>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</si>
  <si>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</si>
  <si>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</si>
  <si>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</si>
  <si>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</si>
  <si>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</si>
  <si>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</si>
  <si>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</si>
  <si>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</si>
  <si>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</si>
  <si>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</si>
  <si>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</si>
  <si>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</si>
  <si>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</si>
  <si>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</si>
  <si>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</si>
  <si>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</si>
  <si>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</si>
  <si>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</si>
  <si>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</si>
  <si>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</si>
  <si>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</si>
  <si>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</si>
  <si>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</si>
  <si>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</si>
  <si>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</si>
  <si>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</si>
  <si>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</si>
  <si>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</si>
  <si>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</si>
  <si>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</si>
  <si>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</si>
  <si>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</si>
  <si>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</si>
  <si>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</si>
  <si>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</si>
  <si>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</si>
  <si>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</si>
  <si>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</si>
  <si>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</si>
  <si>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</si>
  <si>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</si>
  <si>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</si>
  <si>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</si>
  <si>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</si>
  <si>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</si>
  <si>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</si>
  <si>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</si>
  <si>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</si>
  <si>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</si>
  <si>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</si>
  <si>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</si>
  <si>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</si>
  <si>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</si>
  <si>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</si>
  <si>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</si>
  <si>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</si>
  <si>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</si>
  <si>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</si>
  <si>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</si>
  <si>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</si>
  <si>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</si>
  <si>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</si>
  <si>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</si>
  <si>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</si>
  <si>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</si>
  <si>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</si>
  <si>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</si>
  <si>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</si>
  <si>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</si>
  <si>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</si>
  <si>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</si>
  <si>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</si>
  <si>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</si>
  <si>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</si>
  <si>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</si>
  <si>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</si>
  <si>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</si>
  <si>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</si>
  <si>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</si>
  <si>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</si>
  <si>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</si>
  <si>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</si>
  <si>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</si>
  <si>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</si>
  <si>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</si>
  <si>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</si>
  <si>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</si>
  <si>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</si>
  <si>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</si>
  <si>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</si>
  <si>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</si>
  <si>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</si>
  <si>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</si>
  <si>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</si>
  <si>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</si>
  <si>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</si>
  <si>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</si>
  <si>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</si>
  <si>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</si>
  <si>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</si>
  <si>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</si>
  <si>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</si>
  <si>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</si>
  <si>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</si>
  <si>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</si>
  <si>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</si>
  <si>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</si>
  <si>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</si>
  <si>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</si>
  <si>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</si>
  <si>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</si>
  <si>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</si>
  <si>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</si>
  <si>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</si>
  <si>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</si>
  <si>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</si>
  <si>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</si>
  <si>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</si>
  <si>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</si>
  <si>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</si>
  <si>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</si>
  <si>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</si>
  <si>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</si>
  <si>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</si>
  <si>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</si>
  <si>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</si>
  <si>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</si>
  <si>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</si>
  <si>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</si>
  <si>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</si>
  <si>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</si>
  <si>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</si>
  <si>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</si>
  <si>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</si>
  <si>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</si>
  <si>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</si>
  <si>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</si>
  <si>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</si>
  <si>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</si>
  <si>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</si>
  <si>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</si>
  <si>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</si>
  <si>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</si>
  <si>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</si>
  <si>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</si>
  <si>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</si>
  <si>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</si>
  <si>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</si>
  <si>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</si>
  <si>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</si>
  <si>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</si>
  <si>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</si>
  <si>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</si>
  <si>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</si>
  <si>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</si>
  <si>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</si>
  <si>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</si>
  <si>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</si>
  <si>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</si>
  <si>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</si>
  <si>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</si>
  <si>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</si>
  <si>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</si>
  <si>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</si>
  <si>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</si>
  <si>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</si>
  <si>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</si>
  <si>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</si>
  <si>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</si>
  <si>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</si>
  <si>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</si>
  <si>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</si>
  <si>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</si>
  <si>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</si>
  <si>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</si>
  <si>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</si>
  <si>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</si>
  <si>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</si>
  <si>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</si>
  <si>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</si>
  <si>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</si>
  <si>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</si>
  <si>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</si>
  <si>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</si>
  <si>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</si>
  <si>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</si>
  <si>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</si>
  <si>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</si>
  <si>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</si>
  <si>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</si>
  <si>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</si>
  <si>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</si>
  <si>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</si>
  <si>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</si>
  <si>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</si>
  <si>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</si>
  <si>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</si>
  <si>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</si>
  <si>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</si>
  <si>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</si>
  <si>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</si>
  <si>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</si>
  <si>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</si>
  <si>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</si>
  <si>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</si>
  <si>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</si>
  <si>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</si>
  <si>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</si>
  <si>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</si>
  <si>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</si>
  <si>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</si>
  <si>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</si>
  <si>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</si>
  <si>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</si>
  <si>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</si>
  <si>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</si>
  <si>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</si>
  <si>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</si>
  <si>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</si>
  <si>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</si>
  <si>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</si>
  <si>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</si>
  <si>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</si>
  <si>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</si>
  <si>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</si>
  <si>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</si>
  <si>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</si>
  <si>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</si>
  <si>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</si>
  <si>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</si>
  <si>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</si>
  <si>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</si>
  <si>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</si>
  <si>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</si>
  <si>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</si>
  <si>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</si>
  <si>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</si>
  <si>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</si>
  <si>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</si>
  <si>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</si>
  <si>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</si>
  <si>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</si>
  <si>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</si>
  <si>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</si>
  <si>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</si>
  <si>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</si>
  <si>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</si>
  <si>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</si>
  <si>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</si>
  <si>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</si>
  <si>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</si>
  <si>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</si>
  <si>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</si>
  <si>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</si>
  <si>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</si>
  <si>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</si>
  <si>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</si>
  <si>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</si>
  <si>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</si>
  <si>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</si>
  <si>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</si>
  <si>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</si>
  <si>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</si>
  <si>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</si>
  <si>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</si>
  <si>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</si>
  <si>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</si>
  <si>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</si>
  <si>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</si>
  <si>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</si>
  <si>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</si>
  <si>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</si>
  <si>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</si>
  <si>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</si>
  <si>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</si>
  <si>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</si>
  <si>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</si>
  <si>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</si>
  <si>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</si>
  <si>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</si>
  <si>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</si>
  <si>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</si>
  <si>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</si>
  <si>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</si>
  <si>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</si>
  <si>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</si>
  <si>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</si>
  <si>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</si>
  <si>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</si>
  <si>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</si>
  <si>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</si>
  <si>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</si>
  <si>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</si>
  <si>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</si>
  <si>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</si>
  <si>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</si>
  <si>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</si>
  <si>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</si>
  <si>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</si>
  <si>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</si>
  <si>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</si>
  <si>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</si>
  <si>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</si>
  <si>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</si>
  <si>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</si>
  <si>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</si>
  <si>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</si>
  <si>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</si>
  <si>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</si>
  <si>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</si>
  <si>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</si>
  <si>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</si>
  <si>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</si>
  <si>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</si>
  <si>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</si>
  <si>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</si>
  <si>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</si>
  <si>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</si>
  <si>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</si>
  <si>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</si>
  <si>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</si>
  <si>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</si>
  <si>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</si>
  <si>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</si>
  <si>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</si>
  <si>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</si>
  <si>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</si>
  <si>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</si>
  <si>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</si>
  <si>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</si>
  <si>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</si>
  <si>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</si>
  <si>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</si>
  <si>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</si>
  <si>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</si>
  <si>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</si>
  <si>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</si>
  <si>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</si>
  <si>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</si>
  <si>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</si>
  <si>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</si>
  <si>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</si>
  <si>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</si>
  <si>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</si>
  <si>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</si>
  <si>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</si>
  <si>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</si>
  <si>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</si>
  <si>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</si>
  <si>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</si>
  <si>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</si>
  <si>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</si>
  <si>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</si>
  <si>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</si>
  <si>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</si>
  <si>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</si>
  <si>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</si>
  <si>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</si>
  <si>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</si>
  <si>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</si>
  <si>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</si>
  <si>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</si>
  <si>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</si>
  <si>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</si>
  <si>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</si>
  <si>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</si>
  <si>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</si>
  <si>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</si>
  <si>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</si>
  <si>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</si>
  <si>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</si>
  <si>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</si>
  <si>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</si>
  <si>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</si>
  <si>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</si>
  <si>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</si>
  <si>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</si>
  <si>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</si>
  <si>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</si>
  <si>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</si>
  <si>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</si>
  <si>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</si>
  <si>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</si>
  <si>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</si>
  <si>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</si>
  <si>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</si>
  <si>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</si>
  <si>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</si>
  <si>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</si>
  <si>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</si>
  <si>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</si>
  <si>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</si>
  <si>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</si>
  <si>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</si>
  <si>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</si>
  <si>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</si>
  <si>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</si>
  <si>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</si>
  <si>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</si>
  <si>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</si>
  <si>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</si>
  <si>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</si>
  <si>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</si>
  <si>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</si>
  <si>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</si>
  <si>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</si>
  <si>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</si>
  <si>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</si>
  <si>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</si>
  <si>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</si>
  <si>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</si>
  <si>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</si>
  <si>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</si>
  <si>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</si>
  <si>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</si>
  <si>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</si>
  <si>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</si>
  <si>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</si>
  <si>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</si>
  <si>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</si>
  <si>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</si>
  <si>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</si>
  <si>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</si>
  <si>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</si>
  <si>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</si>
  <si>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</si>
  <si>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</si>
  <si>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</si>
  <si>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</si>
  <si>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</si>
  <si>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</si>
  <si>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</si>
  <si>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</si>
  <si>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</si>
  <si>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</si>
  <si>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</si>
  <si>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</si>
  <si>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</si>
  <si>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</si>
  <si>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</si>
  <si>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</si>
  <si>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</si>
  <si>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</si>
  <si>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</si>
  <si>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</si>
  <si>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</si>
  <si>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</si>
  <si>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</si>
  <si>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</si>
  <si>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</si>
  <si>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</si>
  <si>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</si>
  <si>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</si>
  <si>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</si>
  <si>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</si>
  <si>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</si>
  <si>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</si>
  <si>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</si>
  <si>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</si>
  <si>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</si>
  <si>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</si>
  <si>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</si>
  <si>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</si>
  <si>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</si>
  <si>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</si>
  <si>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</si>
  <si>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</si>
  <si>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</si>
  <si>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</si>
  <si>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</si>
  <si>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</si>
  <si>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</si>
  <si>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</si>
  <si>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</si>
  <si>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</si>
  <si>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</si>
  <si>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</si>
  <si>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</si>
  <si>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</si>
  <si>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</si>
  <si>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</si>
  <si>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</si>
  <si>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</si>
  <si>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</si>
  <si>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</si>
  <si>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</si>
  <si>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</si>
  <si>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</si>
  <si>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</si>
  <si>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</si>
  <si>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</si>
  <si>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</si>
  <si>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</si>
  <si>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</si>
  <si>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</si>
  <si>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</si>
  <si>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</si>
  <si>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</si>
  <si>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</si>
  <si>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</si>
  <si>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</si>
  <si>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</si>
  <si>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</si>
  <si>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</si>
  <si>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</si>
  <si>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</si>
  <si>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</si>
  <si>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</si>
  <si>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</si>
  <si>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</si>
  <si>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</si>
  <si>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</si>
  <si>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</si>
  <si>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</si>
  <si>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</si>
  <si>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</si>
  <si>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</si>
  <si>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</si>
  <si>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</si>
  <si>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</si>
  <si>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</si>
  <si>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</si>
  <si>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</si>
  <si>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</si>
  <si>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</si>
  <si>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</si>
  <si>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</si>
  <si>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</si>
  <si>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</si>
  <si>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</si>
  <si>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</si>
  <si>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</si>
  <si>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</si>
  <si>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</si>
  <si>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</si>
  <si>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</si>
  <si>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</si>
  <si>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</si>
  <si>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</si>
  <si>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</si>
  <si>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</si>
  <si>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</si>
  <si>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</si>
  <si>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</si>
  <si>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</si>
  <si>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</si>
  <si>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</si>
  <si>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</si>
  <si>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</si>
  <si>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</si>
  <si>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</si>
  <si>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</si>
  <si>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</si>
  <si>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</si>
  <si>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</si>
  <si>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</si>
  <si>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</si>
  <si>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</si>
  <si>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</si>
  <si>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</si>
  <si>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</si>
  <si>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</si>
  <si>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</si>
  <si>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</si>
  <si>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</si>
  <si>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</si>
  <si>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</si>
  <si>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</si>
  <si>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</si>
  <si>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</si>
  <si>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</si>
  <si>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</si>
  <si>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</si>
  <si>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</si>
  <si>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</si>
  <si>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</si>
  <si>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</si>
  <si>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</si>
  <si>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</si>
  <si>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</si>
  <si>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</si>
  <si>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</si>
  <si>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</si>
  <si>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</si>
  <si>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</si>
  <si>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</si>
  <si>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</si>
  <si>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</si>
  <si>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</si>
  <si>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</si>
  <si>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</si>
  <si>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</si>
  <si>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</si>
  <si>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</si>
  <si>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</si>
  <si>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</si>
  <si>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</si>
  <si>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</si>
  <si>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</si>
  <si>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</si>
  <si>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</si>
  <si>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</si>
  <si>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</si>
  <si>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</si>
  <si>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</si>
  <si>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</si>
  <si>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</si>
  <si>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</si>
  <si>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</si>
  <si>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</si>
  <si>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</si>
  <si>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</si>
  <si>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</si>
  <si>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</si>
  <si>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</si>
  <si>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</si>
  <si>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</si>
  <si>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</si>
  <si>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</si>
  <si>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</si>
  <si>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</si>
  <si>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</si>
  <si>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</si>
  <si>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</si>
  <si>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</si>
  <si>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</si>
  <si>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</si>
  <si>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</si>
  <si>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</si>
  <si>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</si>
  <si>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</si>
  <si>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</si>
  <si>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</si>
  <si>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</si>
  <si>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</si>
  <si>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</si>
  <si>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</si>
  <si>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</si>
  <si>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</si>
  <si>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</si>
  <si>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</si>
  <si>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</si>
  <si>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</si>
  <si>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</si>
  <si>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</si>
  <si>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</si>
  <si>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</si>
  <si>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</si>
  <si>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</si>
  <si>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</si>
  <si>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</si>
  <si>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</si>
  <si>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</si>
  <si>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</si>
  <si>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</si>
  <si>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</si>
  <si>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</si>
  <si>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</si>
  <si>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</si>
  <si>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</si>
  <si>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</si>
  <si>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</si>
  <si>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</si>
  <si>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</si>
  <si>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</si>
  <si>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</si>
  <si>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</si>
  <si>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</si>
  <si>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</si>
  <si>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</si>
  <si>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</si>
  <si>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</si>
  <si>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</si>
  <si>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</si>
  <si>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</si>
  <si>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</si>
  <si>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</si>
  <si>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</si>
  <si>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</si>
  <si>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</si>
  <si>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</si>
  <si>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</si>
  <si>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</si>
  <si>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</si>
  <si>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</si>
  <si>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</si>
  <si>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</si>
  <si>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</si>
  <si>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</si>
  <si>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</si>
  <si>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</si>
  <si>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</si>
  <si>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</si>
  <si>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</si>
  <si>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</si>
  <si>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</si>
  <si>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</si>
  <si>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</si>
  <si>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</si>
  <si>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</si>
  <si>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</si>
  <si>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</si>
  <si>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</si>
  <si>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</si>
  <si>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</si>
  <si>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</si>
  <si>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</si>
  <si>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</si>
  <si>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</si>
  <si>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</si>
  <si>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</si>
  <si>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</si>
  <si>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</si>
  <si>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</si>
  <si>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</si>
  <si>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</si>
  <si>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</si>
  <si>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</si>
  <si>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</si>
  <si>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</si>
  <si>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</si>
  <si>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</si>
  <si>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</si>
  <si>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</si>
  <si>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</si>
  <si>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</si>
  <si>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</si>
  <si>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</si>
  <si>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</si>
  <si>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</si>
  <si>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</si>
  <si>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</si>
  <si>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</si>
  <si>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</si>
  <si>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</si>
  <si>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</si>
  <si>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</si>
  <si>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</si>
  <si>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</si>
  <si>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</si>
  <si>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</si>
  <si>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</si>
  <si>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</si>
  <si>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</si>
  <si>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</si>
  <si>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</si>
  <si>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</si>
  <si>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</si>
  <si>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</si>
  <si>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</si>
  <si>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</si>
  <si>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</si>
  <si>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</si>
  <si>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</si>
  <si>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</si>
  <si>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</si>
  <si>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</si>
  <si>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</si>
  <si>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</si>
  <si>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</si>
  <si>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</si>
  <si>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</si>
  <si>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</si>
  <si>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</si>
  <si>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</si>
  <si>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</si>
  <si>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</si>
  <si>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</si>
  <si>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</si>
  <si>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</si>
  <si>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</si>
  <si>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</si>
  <si>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</si>
  <si>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</si>
  <si>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</si>
  <si>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</si>
  <si>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</si>
  <si>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</si>
  <si>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</si>
  <si>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</si>
  <si>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</si>
  <si>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</si>
  <si>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</si>
  <si>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</si>
  <si>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</si>
  <si>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</si>
  <si>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</si>
  <si>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</si>
  <si>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</si>
  <si>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</si>
  <si>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</si>
  <si>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</si>
  <si>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</si>
  <si>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</si>
  <si>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</si>
  <si>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</si>
  <si>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</si>
  <si>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</si>
  <si>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</si>
  <si>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</si>
  <si>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</si>
  <si>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</si>
  <si>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</si>
  <si>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</si>
  <si>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</si>
  <si>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</si>
  <si>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</si>
  <si>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</si>
  <si>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</si>
  <si>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</si>
  <si>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</si>
  <si>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</si>
  <si>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</si>
  <si>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</si>
  <si>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</si>
  <si>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</si>
  <si>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</si>
  <si>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</si>
  <si>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</si>
  <si>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</si>
  <si>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</si>
  <si>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</si>
  <si>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</si>
  <si>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</si>
  <si>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</si>
  <si>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</si>
  <si>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</si>
  <si>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</si>
  <si>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</si>
  <si>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</si>
  <si>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</si>
  <si>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</si>
  <si>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</si>
  <si>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</si>
  <si>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</si>
  <si>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</si>
  <si>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</si>
  <si>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</si>
  <si>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</si>
  <si>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</si>
  <si>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</si>
  <si>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</si>
  <si>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</si>
  <si>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</si>
  <si>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</si>
  <si>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</si>
  <si>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</si>
  <si>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</si>
  <si>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</si>
  <si>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</si>
  <si>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</si>
  <si>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</si>
  <si>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</si>
  <si>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</si>
  <si>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</si>
  <si>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</si>
  <si>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</si>
  <si>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</si>
  <si>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</si>
  <si>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</si>
  <si>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</si>
  <si>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</si>
  <si>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</si>
  <si>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</si>
  <si>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</si>
  <si>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</si>
  <si>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</si>
  <si>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</si>
  <si>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</si>
  <si>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</si>
  <si>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</si>
  <si>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</si>
  <si>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</si>
  <si>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</si>
  <si>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</si>
  <si>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</si>
  <si>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</si>
  <si>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</si>
  <si>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</si>
  <si>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</si>
  <si>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</si>
  <si>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</si>
  <si>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</si>
  <si>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</si>
  <si>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</si>
  <si>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</si>
  <si>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</si>
  <si>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</si>
  <si>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</si>
  <si>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</si>
  <si>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</si>
  <si>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</si>
  <si>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</si>
  <si>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</si>
  <si>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</si>
  <si>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</si>
  <si>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</si>
  <si>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</si>
  <si>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</si>
  <si>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</si>
  <si>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</si>
  <si>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</si>
  <si>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</si>
  <si>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</si>
  <si>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</si>
  <si>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</si>
  <si>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</si>
  <si>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</si>
  <si>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</si>
  <si>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</si>
  <si>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</si>
  <si>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</si>
  <si>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</si>
  <si>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</si>
  <si>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</si>
  <si>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</si>
  <si>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</si>
  <si>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</si>
  <si>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</si>
  <si>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</si>
  <si>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</si>
  <si>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</si>
  <si>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</si>
  <si>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</si>
  <si>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</si>
  <si>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</si>
  <si>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</si>
  <si>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</si>
  <si>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</si>
  <si>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</si>
  <si>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</si>
  <si>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</si>
  <si>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</si>
  <si>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</si>
  <si>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</si>
  <si>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</si>
  <si>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</si>
  <si>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</si>
  <si>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</si>
  <si>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</si>
  <si>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</si>
  <si>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</si>
  <si>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</si>
  <si>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</si>
  <si>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</si>
  <si>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</si>
  <si>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</si>
  <si>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</si>
  <si>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</si>
  <si>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</si>
  <si>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</si>
  <si>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</si>
  <si>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</si>
  <si>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</si>
  <si>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</si>
  <si>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</si>
  <si>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</si>
  <si>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</si>
  <si>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</si>
  <si>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</si>
  <si>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</si>
  <si>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</si>
  <si>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</si>
  <si>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</si>
  <si>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</si>
  <si>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</si>
  <si>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</si>
  <si>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</si>
  <si>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</si>
  <si>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</si>
  <si>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</si>
  <si>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</si>
  <si>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</si>
  <si>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</si>
  <si>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</si>
  <si>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</si>
  <si>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</si>
  <si>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</si>
  <si>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</si>
  <si>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</si>
  <si>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</si>
  <si>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</si>
  <si>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</si>
  <si>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</si>
  <si>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</si>
  <si>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</si>
  <si>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</si>
  <si>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</si>
  <si>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</si>
  <si>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</si>
  <si>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</si>
  <si>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</si>
  <si>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</si>
  <si>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</si>
  <si>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</si>
  <si>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</si>
  <si>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</si>
  <si>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</si>
  <si>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</si>
  <si>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</si>
  <si>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</si>
  <si>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</si>
  <si>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</si>
  <si>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</si>
  <si>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</si>
  <si>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</si>
  <si>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</si>
  <si>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</si>
  <si>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</si>
  <si>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</si>
  <si>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</si>
  <si>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</si>
  <si>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</si>
  <si>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</si>
  <si>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</si>
  <si>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</si>
  <si>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</si>
  <si>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</si>
  <si>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</si>
  <si>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</si>
  <si>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</si>
  <si>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</si>
  <si>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</si>
  <si>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</si>
  <si>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</si>
  <si>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</si>
  <si>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</si>
  <si>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</si>
  <si>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</si>
  <si>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</si>
  <si>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</si>
  <si>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</si>
  <si>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</si>
  <si>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</si>
  <si>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</si>
  <si>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</si>
  <si>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</si>
  <si>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</si>
  <si>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</si>
  <si>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</si>
  <si>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</si>
  <si>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</si>
  <si>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</si>
  <si>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</si>
  <si>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</si>
  <si>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</si>
  <si>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</si>
  <si>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</si>
  <si>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</si>
  <si>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</si>
  <si>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</si>
  <si>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</si>
  <si>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</si>
  <si>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</si>
  <si>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</si>
  <si>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</si>
  <si>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</si>
  <si>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</si>
  <si>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</si>
  <si>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</si>
  <si>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</si>
  <si>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</si>
  <si>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</si>
  <si>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</si>
  <si>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</si>
  <si>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</si>
  <si>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</si>
  <si>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</si>
  <si>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</si>
  <si>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</si>
  <si>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</si>
  <si>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</si>
  <si>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</si>
  <si>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</si>
  <si>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</si>
  <si>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</si>
  <si>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</si>
  <si>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</si>
  <si>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</si>
  <si>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</si>
  <si>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</si>
  <si>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</si>
  <si>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</si>
  <si>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</si>
  <si>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</si>
  <si>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</si>
  <si>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</si>
  <si>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</si>
  <si>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</si>
  <si>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</si>
  <si>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</si>
  <si>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</si>
  <si>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</si>
  <si>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</si>
  <si>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</si>
  <si>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</si>
  <si>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</si>
  <si>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</si>
  <si>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</si>
  <si>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</si>
  <si>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</si>
  <si>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</si>
  <si>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</si>
  <si>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</si>
  <si>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</si>
  <si>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</si>
  <si>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</si>
  <si>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</si>
  <si>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</si>
  <si>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</si>
  <si>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</si>
  <si>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</si>
  <si>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</si>
  <si>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</si>
  <si>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</si>
  <si>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</si>
  <si>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</si>
  <si>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</si>
  <si>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</si>
  <si>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</si>
  <si>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</si>
  <si>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</si>
  <si>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</si>
  <si>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</si>
  <si>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</si>
  <si>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</si>
  <si>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</si>
  <si>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</si>
  <si>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</si>
  <si>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</si>
  <si>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</si>
  <si>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</si>
  <si>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</si>
  <si>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</si>
  <si>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</si>
  <si>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</si>
  <si>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</si>
  <si>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</si>
  <si>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</si>
  <si>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</si>
  <si>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</si>
  <si>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</si>
  <si>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</si>
  <si>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</si>
  <si>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</si>
  <si>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</si>
  <si>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</si>
  <si>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</si>
  <si>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</si>
  <si>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</si>
  <si>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</si>
  <si>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</si>
  <si>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</si>
  <si>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</si>
  <si>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</si>
  <si>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</si>
  <si>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</si>
  <si>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</si>
  <si>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</si>
  <si>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</si>
  <si>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</si>
  <si>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</si>
  <si>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</si>
  <si>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</si>
  <si>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</si>
  <si>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</si>
  <si>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</si>
  <si>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</si>
  <si>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</si>
  <si>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</si>
  <si>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</si>
  <si>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</si>
  <si>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</si>
  <si>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</si>
  <si>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</si>
  <si>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</si>
  <si>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</si>
  <si>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</si>
  <si>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</si>
  <si>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</si>
  <si>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</si>
  <si>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</si>
  <si>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</si>
  <si>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</si>
  <si>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</si>
  <si>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</si>
  <si>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</si>
  <si>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</si>
  <si>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</si>
  <si>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</si>
  <si>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</si>
  <si>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</si>
  <si>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</si>
  <si>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</si>
  <si>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</si>
  <si>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</si>
  <si>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</si>
  <si>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</si>
  <si>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</si>
  <si>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</si>
  <si>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</si>
  <si>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</si>
  <si>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</si>
  <si>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</si>
  <si>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</si>
  <si>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</si>
  <si>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</si>
  <si>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</si>
  <si>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</si>
  <si>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</si>
  <si>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</si>
  <si>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</si>
  <si>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</si>
  <si>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</si>
  <si>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</si>
  <si>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</si>
  <si>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</si>
  <si>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</si>
  <si>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</si>
  <si>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</si>
  <si>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</si>
  <si>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</si>
  <si>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</si>
  <si>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</si>
  <si>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</si>
  <si>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</si>
  <si>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</si>
  <si>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</si>
  <si>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</si>
  <si>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</si>
  <si>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</si>
  <si>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</si>
  <si>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</si>
  <si>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</si>
  <si>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</si>
  <si>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</si>
  <si>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</si>
  <si>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</si>
  <si>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</si>
  <si>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</si>
  <si>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</si>
  <si>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</si>
  <si>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</si>
  <si>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</si>
  <si>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</si>
  <si>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</si>
  <si>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</si>
  <si>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</si>
  <si>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</si>
  <si>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</si>
  <si>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</si>
  <si>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</si>
  <si>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</si>
  <si>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</si>
  <si>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</si>
  <si>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</si>
  <si>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</si>
  <si>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</si>
  <si>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</si>
  <si>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</si>
  <si>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</si>
  <si>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</si>
  <si>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</si>
  <si>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</si>
  <si>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</si>
  <si>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</si>
  <si>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</si>
  <si>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</si>
  <si>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</si>
  <si>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</si>
  <si>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</si>
  <si>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</si>
  <si>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</si>
  <si>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</si>
  <si>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</si>
  <si>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</si>
  <si>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</si>
  <si>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</si>
  <si>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</si>
  <si>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</si>
  <si>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</si>
  <si>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</si>
  <si>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</si>
  <si>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</si>
  <si>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</si>
  <si>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</si>
  <si>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</si>
  <si>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</si>
  <si>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</si>
  <si>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</si>
  <si>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</si>
  <si>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</si>
  <si>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</si>
  <si>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</si>
  <si>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</si>
  <si>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</si>
  <si>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</si>
  <si>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</si>
  <si>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</si>
  <si>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</si>
  <si>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</si>
  <si>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</si>
  <si>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</si>
  <si>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</si>
  <si>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</si>
  <si>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</si>
  <si>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</si>
  <si>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</si>
  <si>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</si>
  <si>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</si>
  <si>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</si>
  <si>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</si>
  <si>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</si>
  <si>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</si>
  <si>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</si>
  <si>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</si>
  <si>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</si>
  <si>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</si>
  <si>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</si>
  <si>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</si>
  <si>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</si>
  <si>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</si>
  <si>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</si>
  <si>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</si>
  <si>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</si>
  <si>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</si>
  <si>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</si>
  <si>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</si>
  <si>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</si>
  <si>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</si>
  <si>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</si>
  <si>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</si>
  <si>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</si>
  <si>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</si>
  <si>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</si>
  <si>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</si>
  <si>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</si>
  <si>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</si>
  <si>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</si>
  <si>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</si>
  <si>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</si>
  <si>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</si>
  <si>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</si>
  <si>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</si>
  <si>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</si>
  <si>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</si>
  <si>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</si>
  <si>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</si>
  <si>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</si>
  <si>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</si>
  <si>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</si>
  <si>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</si>
  <si>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</si>
  <si>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</si>
  <si>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</si>
  <si>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</si>
  <si>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</si>
  <si>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</si>
  <si>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</si>
  <si>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</si>
  <si>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</si>
  <si>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</si>
  <si>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</si>
  <si>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</si>
  <si>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</si>
  <si>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</si>
  <si>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</si>
  <si>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</si>
  <si>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</si>
  <si>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</si>
  <si>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</si>
  <si>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</si>
  <si>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</si>
  <si>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</si>
  <si>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</si>
  <si>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</si>
  <si>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</si>
  <si>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</si>
  <si>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</si>
  <si>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</si>
  <si>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</si>
  <si>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</si>
  <si>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</si>
  <si>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</si>
  <si>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</si>
  <si>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</si>
  <si>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</si>
  <si>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</si>
  <si>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</si>
  <si>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</si>
  <si>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</si>
  <si>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</si>
  <si>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</si>
  <si>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</si>
  <si>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</si>
  <si>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</si>
  <si>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</si>
  <si>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</si>
  <si>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</si>
  <si>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</si>
  <si>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</si>
  <si>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</si>
  <si>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</si>
  <si>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</si>
  <si>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</si>
  <si>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</si>
  <si>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</si>
  <si>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</si>
  <si>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</si>
  <si>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</si>
  <si>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</si>
  <si>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</si>
  <si>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</si>
  <si>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</si>
  <si>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</si>
  <si>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</si>
  <si>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</si>
  <si>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</si>
  <si>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</si>
  <si>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</si>
  <si>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</si>
  <si>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</si>
  <si>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</si>
  <si>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</si>
  <si>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</si>
  <si>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</si>
  <si>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</si>
  <si>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</si>
  <si>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</si>
  <si>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</si>
  <si>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</si>
  <si>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</si>
  <si>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</si>
  <si>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</si>
  <si>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</si>
  <si>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</si>
  <si>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</si>
  <si>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</si>
  <si>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</si>
  <si>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</si>
  <si>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</si>
  <si>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</si>
  <si>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</si>
  <si>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</si>
  <si>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</si>
  <si>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</si>
  <si>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</si>
  <si>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</si>
  <si>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</si>
  <si>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</si>
  <si>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</si>
  <si>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</si>
  <si>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</si>
  <si>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</si>
  <si>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</si>
  <si>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</si>
  <si>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</si>
  <si>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</si>
  <si>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</si>
  <si>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</si>
  <si>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</si>
  <si>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</si>
  <si>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</si>
  <si>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</si>
  <si>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</si>
  <si>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</si>
  <si>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</si>
  <si>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</si>
  <si>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</si>
  <si>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</si>
  <si>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</si>
  <si>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</si>
  <si>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</si>
  <si>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</si>
  <si>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</si>
  <si>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</si>
  <si>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</si>
  <si>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</si>
  <si>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</si>
  <si>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</si>
  <si>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</si>
  <si>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</si>
  <si>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</si>
  <si>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</si>
  <si>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</si>
  <si>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</si>
  <si>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</si>
  <si>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</si>
  <si>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</si>
  <si>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</si>
  <si>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</si>
  <si>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</si>
  <si>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</si>
  <si>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</si>
  <si>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</si>
  <si>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</si>
  <si>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</si>
  <si>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</si>
  <si>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</si>
  <si>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</si>
  <si>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</si>
  <si>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</si>
  <si>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</si>
  <si>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</si>
  <si>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</si>
  <si>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</si>
  <si>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</si>
  <si>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</si>
  <si>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</si>
  <si>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</si>
  <si>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</si>
  <si>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</si>
  <si>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</si>
  <si>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</si>
  <si>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</si>
  <si>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</si>
  <si>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</si>
  <si>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</si>
  <si>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</si>
  <si>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</si>
  <si>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</si>
  <si>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</si>
  <si>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</si>
  <si>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</si>
  <si>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</si>
  <si>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</si>
  <si>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</si>
  <si>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</si>
  <si>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</si>
  <si>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</si>
  <si>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</si>
  <si>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</si>
  <si>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</si>
  <si>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</si>
  <si>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</si>
  <si>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</si>
  <si>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</si>
  <si>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</si>
  <si>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</si>
  <si>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</si>
  <si>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</si>
  <si>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</si>
  <si>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</si>
  <si>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</si>
  <si>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</si>
  <si>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</si>
  <si>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</si>
  <si>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</si>
  <si>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</si>
  <si>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</si>
  <si>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</si>
  <si>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</si>
  <si>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</si>
  <si>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</si>
  <si>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</si>
  <si>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</si>
  <si>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</si>
  <si>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</si>
  <si>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</si>
  <si>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</si>
  <si>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</si>
  <si>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</si>
  <si>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</si>
  <si>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</si>
  <si>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</si>
  <si>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</si>
  <si>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</si>
  <si>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</si>
  <si>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</si>
  <si>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</si>
  <si>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</si>
  <si>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</si>
  <si>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</si>
  <si>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</si>
  <si>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</si>
  <si>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</si>
  <si>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</si>
  <si>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</si>
  <si>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</si>
  <si>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</si>
  <si>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</si>
  <si>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</si>
  <si>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</si>
  <si>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</si>
  <si>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</si>
  <si>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</si>
  <si>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</si>
  <si>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</si>
  <si>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</si>
  <si>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</si>
  <si>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</si>
  <si>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</si>
  <si>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</si>
  <si>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</si>
  <si>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</si>
  <si>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</si>
  <si>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</si>
  <si>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</si>
  <si>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</si>
  <si>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</si>
  <si>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</si>
  <si>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</si>
  <si>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</si>
  <si>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</si>
  <si>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</si>
  <si>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</si>
  <si>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</si>
  <si>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</si>
  <si>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</si>
  <si>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</si>
  <si>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</si>
  <si>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</si>
  <si>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</si>
  <si>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</si>
  <si>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</si>
  <si>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</si>
  <si>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</si>
  <si>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</si>
  <si>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</si>
  <si>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</si>
  <si>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</si>
  <si>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</si>
  <si>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</si>
  <si>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</si>
  <si>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</si>
  <si>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</si>
  <si>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</si>
  <si>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</si>
  <si>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</si>
  <si>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</si>
  <si>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</si>
  <si>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</si>
  <si>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</si>
  <si>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</si>
  <si>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</si>
  <si>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</si>
  <si>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</si>
  <si>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</si>
  <si>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</si>
  <si>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</si>
  <si>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</si>
  <si>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</si>
  <si>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</si>
  <si>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</si>
  <si>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</si>
  <si>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</si>
  <si>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</si>
  <si>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</si>
  <si>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</si>
  <si>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</si>
  <si>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</si>
  <si>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</si>
  <si>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</si>
  <si>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</si>
  <si>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</si>
  <si>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</si>
  <si>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</si>
  <si>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</si>
  <si>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</si>
  <si>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</si>
  <si>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</si>
  <si>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</si>
  <si>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</si>
  <si>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</si>
  <si>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</si>
  <si>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</si>
  <si>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</si>
  <si>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</si>
  <si>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</si>
  <si>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</si>
  <si>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</si>
  <si>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</si>
  <si>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</si>
  <si>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</si>
  <si>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</si>
  <si>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</si>
  <si>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</si>
  <si>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</si>
  <si>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</si>
  <si>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</si>
  <si>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</si>
  <si>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</si>
  <si>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</si>
  <si>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</si>
  <si>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</si>
  <si>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</si>
  <si>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</si>
  <si>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</si>
  <si>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</si>
  <si>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</si>
  <si>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</si>
  <si>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</si>
  <si>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</si>
  <si>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</si>
  <si>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</si>
  <si>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</si>
  <si>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</si>
  <si>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</si>
  <si>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</si>
  <si>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</si>
  <si>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</si>
  <si>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</si>
  <si>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</si>
  <si>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</si>
  <si>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</si>
  <si>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</si>
  <si>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</si>
  <si>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</si>
  <si>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</si>
  <si>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</si>
  <si>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</si>
  <si>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</si>
  <si>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</si>
  <si>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</si>
  <si>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</si>
  <si>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</si>
  <si>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</si>
  <si>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</si>
  <si>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</si>
  <si>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</si>
  <si>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</si>
  <si>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</si>
  <si>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</si>
  <si>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</si>
  <si>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</si>
  <si>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</si>
  <si>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</si>
  <si>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</si>
  <si>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</si>
  <si>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</si>
  <si>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</si>
  <si>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</si>
  <si>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</si>
  <si>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</si>
  <si>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</si>
  <si>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</si>
  <si>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</si>
  <si>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</si>
  <si>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</si>
  <si>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</si>
  <si>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</si>
  <si>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</si>
  <si>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</si>
  <si>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</si>
  <si>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</si>
  <si>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</si>
  <si>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</si>
  <si>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</si>
  <si>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</si>
  <si>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</si>
  <si>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</si>
  <si>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</si>
  <si>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</si>
  <si>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</si>
  <si>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</si>
  <si>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</si>
  <si>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</si>
  <si>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</si>
  <si>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</si>
  <si>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</si>
  <si>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</si>
  <si>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</si>
  <si>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</si>
  <si>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</si>
  <si>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</si>
  <si>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</si>
  <si>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</si>
  <si>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</si>
  <si>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</si>
  <si>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</si>
  <si>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</si>
  <si>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</si>
  <si>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</si>
  <si>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</si>
  <si>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</si>
  <si>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</si>
  <si>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</si>
  <si>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</si>
  <si>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</si>
  <si>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</si>
  <si>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</si>
  <si>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</si>
  <si>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</si>
  <si>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</si>
  <si>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</si>
  <si>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</si>
  <si>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</si>
  <si>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</si>
  <si>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</si>
  <si>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</si>
  <si>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</si>
  <si>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</si>
  <si>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</si>
  <si>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</si>
  <si>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</si>
  <si>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</si>
  <si>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</si>
  <si>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</si>
  <si>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</si>
  <si>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</si>
  <si>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</si>
  <si>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</si>
  <si>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</si>
  <si>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</si>
  <si>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</si>
  <si>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</si>
  <si>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</si>
  <si>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</si>
  <si>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</si>
  <si>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</si>
  <si>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</si>
  <si>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</si>
  <si>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</si>
  <si>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</si>
  <si>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</si>
  <si>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</si>
  <si>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</si>
  <si>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</si>
  <si>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</si>
  <si>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</si>
  <si>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</si>
  <si>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</si>
  <si>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</si>
  <si>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</si>
  <si>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</si>
  <si>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</si>
  <si>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</si>
  <si>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</si>
  <si>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</si>
  <si>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</si>
  <si>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</si>
  <si>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</si>
  <si>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</si>
  <si>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</si>
  <si>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</si>
  <si>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</si>
  <si>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</si>
  <si>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</si>
  <si>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</si>
  <si>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</si>
  <si>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</si>
  <si>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</si>
  <si>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</si>
  <si>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</si>
  <si>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</si>
  <si>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</si>
  <si>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</si>
  <si>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</si>
  <si>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</si>
  <si>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</si>
  <si>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</si>
  <si>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</si>
  <si>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</si>
  <si>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</si>
  <si>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</si>
  <si>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</si>
  <si>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</si>
  <si>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</si>
  <si>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</si>
  <si>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</si>
  <si>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</si>
  <si>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</si>
  <si>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</si>
  <si>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</si>
  <si>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</si>
  <si>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</si>
  <si>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</si>
  <si>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</si>
  <si>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</si>
  <si>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</si>
  <si>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</si>
  <si>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</si>
  <si>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</si>
  <si>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</si>
  <si>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</si>
  <si>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</si>
  <si>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</si>
  <si>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</si>
  <si>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</si>
  <si>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</si>
  <si>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</si>
  <si>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</si>
  <si>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</si>
  <si>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</si>
  <si>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</si>
  <si>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</si>
  <si>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</si>
  <si>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</si>
  <si>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</si>
  <si>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</si>
  <si>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</si>
  <si>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</si>
  <si>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</si>
  <si>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</si>
  <si>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</si>
  <si>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</si>
  <si>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</si>
  <si>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</si>
  <si>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</si>
  <si>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</si>
  <si>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</si>
  <si>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</si>
  <si>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</si>
  <si>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</si>
  <si>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</si>
  <si>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</si>
  <si>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</si>
  <si>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</si>
  <si>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</si>
  <si>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</si>
  <si>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</si>
  <si>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</si>
  <si>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</si>
  <si>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</si>
  <si>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</si>
  <si>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</si>
  <si>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</si>
  <si>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</si>
  <si>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</si>
  <si>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</si>
  <si>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</si>
  <si>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</si>
  <si>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</si>
  <si>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</si>
  <si>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</si>
  <si>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</si>
  <si>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</si>
  <si>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</si>
  <si>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</si>
  <si>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</si>
  <si>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</si>
  <si>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</si>
  <si>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</si>
  <si>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</si>
  <si>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</si>
  <si>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</si>
  <si>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</si>
  <si>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</si>
  <si>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</si>
  <si>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</si>
  <si>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</si>
  <si>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</si>
  <si>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</si>
  <si>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</si>
  <si>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</si>
  <si>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</si>
  <si>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</si>
  <si>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</si>
  <si>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</si>
  <si>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</si>
  <si>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</si>
  <si>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</si>
  <si>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</si>
  <si>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</si>
  <si>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</si>
  <si>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</si>
  <si>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</si>
  <si>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</si>
  <si>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</si>
  <si>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</si>
  <si>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</si>
  <si>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</si>
  <si>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</si>
  <si>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</si>
  <si>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</si>
  <si>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</si>
  <si>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</si>
  <si>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</si>
  <si>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</si>
  <si>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</si>
  <si>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</si>
  <si>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</si>
  <si>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</si>
  <si>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</si>
  <si>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</si>
  <si>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</si>
  <si>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</si>
  <si>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</si>
  <si>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</si>
  <si>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</si>
  <si>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</si>
  <si>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</si>
  <si>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</si>
  <si>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</si>
  <si>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</si>
  <si>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</si>
  <si>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</si>
  <si>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</si>
  <si>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</si>
  <si>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</si>
  <si>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</si>
  <si>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</si>
  <si>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</si>
  <si>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</si>
  <si>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</si>
  <si>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</si>
  <si>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</si>
  <si>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</si>
  <si>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</si>
  <si>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</si>
  <si>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</si>
  <si>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</si>
  <si>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</si>
  <si>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</si>
  <si>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</si>
  <si>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</si>
  <si>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</si>
  <si>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</si>
  <si>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</si>
  <si>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</si>
  <si>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</si>
  <si>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</si>
  <si>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</si>
  <si>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</si>
  <si>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</si>
  <si>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</si>
  <si>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</si>
  <si>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</si>
  <si>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</si>
  <si>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</si>
  <si>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</si>
  <si>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</si>
  <si>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</si>
  <si>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</si>
  <si>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</si>
  <si>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</si>
  <si>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</si>
  <si>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</si>
  <si>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</si>
  <si>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</si>
  <si>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</si>
  <si>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</si>
  <si>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</si>
  <si>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</si>
  <si>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</si>
  <si>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</si>
  <si>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</si>
  <si>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</si>
  <si>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</si>
  <si>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</si>
  <si>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</si>
  <si>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</si>
  <si>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</si>
  <si>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</si>
  <si>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</si>
  <si>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</si>
  <si>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</si>
  <si>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</si>
  <si>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</si>
  <si>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</si>
  <si>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</si>
  <si>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</si>
  <si>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</si>
  <si>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</si>
  <si>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</si>
  <si>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</si>
  <si>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</si>
  <si>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</si>
  <si>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</si>
  <si>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</si>
  <si>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</si>
  <si>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</si>
  <si>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</si>
  <si>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</si>
  <si>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</si>
  <si>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</si>
  <si>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</si>
  <si>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</si>
  <si>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</si>
  <si>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</si>
  <si>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</si>
  <si>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</si>
  <si>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</si>
  <si>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</si>
  <si>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</si>
  <si>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</si>
  <si>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</si>
  <si>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</si>
  <si>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</si>
  <si>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</si>
  <si>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</si>
  <si>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</si>
  <si>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</si>
  <si>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</si>
  <si>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</si>
  <si>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</si>
  <si>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</si>
  <si>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</si>
  <si>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</si>
  <si>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</si>
  <si>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</si>
  <si>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</si>
  <si>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</si>
  <si>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</si>
  <si>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</si>
  <si>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</si>
  <si>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</si>
  <si>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</si>
  <si>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</si>
  <si>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</si>
  <si>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</si>
  <si>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</si>
  <si>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</si>
  <si>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</si>
  <si>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</si>
  <si>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</si>
  <si>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</si>
  <si>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</si>
  <si>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</si>
  <si>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</si>
  <si>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</si>
  <si>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</si>
  <si>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</si>
  <si>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</si>
  <si>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</si>
  <si>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</si>
  <si>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</si>
  <si>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</si>
  <si>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</si>
  <si>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</si>
  <si>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</si>
  <si>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</si>
  <si>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</si>
  <si>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</si>
  <si>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</si>
  <si>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</si>
  <si>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</si>
  <si>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</si>
  <si>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</si>
  <si>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</si>
  <si>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</si>
  <si>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</si>
  <si>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</si>
  <si>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</si>
  <si>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</si>
  <si>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</si>
  <si>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</si>
  <si>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</si>
  <si>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</si>
  <si>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</si>
  <si>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</si>
  <si>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</si>
  <si>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</si>
  <si>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</si>
  <si>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</si>
  <si>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</si>
  <si>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</si>
  <si>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</si>
  <si>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</si>
  <si>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</si>
  <si>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</si>
  <si>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</si>
  <si>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</si>
  <si>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</si>
  <si>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</si>
  <si>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</si>
  <si>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</si>
  <si>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</si>
  <si>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</si>
  <si>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</si>
  <si>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</si>
  <si>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</si>
  <si>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</si>
  <si>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</si>
  <si>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</si>
  <si>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</si>
  <si>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</si>
  <si>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</si>
  <si>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</si>
  <si>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</si>
  <si>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</si>
  <si>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</si>
  <si>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</si>
  <si>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</si>
  <si>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</si>
  <si>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</si>
  <si>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</si>
  <si>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</si>
  <si>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</si>
  <si>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</si>
  <si>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</si>
  <si>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</si>
  <si>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</si>
  <si>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</si>
  <si>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</si>
  <si>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</si>
  <si>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</si>
  <si>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</si>
  <si>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</si>
  <si>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</si>
  <si>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</si>
  <si>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</si>
  <si>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</si>
  <si>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</si>
  <si>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</si>
  <si>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</si>
  <si>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</si>
  <si>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</si>
  <si>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</si>
  <si>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</si>
  <si>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</si>
  <si>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</si>
  <si>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</si>
  <si>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</si>
  <si>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</si>
  <si>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</si>
  <si>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</si>
  <si>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</si>
  <si>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</si>
  <si>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</si>
  <si>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</si>
  <si>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</si>
  <si>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</si>
  <si>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</si>
  <si>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</si>
  <si>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</si>
  <si>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</si>
  <si>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</si>
  <si>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</si>
  <si>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</si>
  <si>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</si>
  <si>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</si>
  <si>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</si>
  <si>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</si>
  <si>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</si>
  <si>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</si>
  <si>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</si>
  <si>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</si>
  <si>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</si>
  <si>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</si>
  <si>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</si>
  <si>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</si>
  <si>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</si>
  <si>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</si>
  <si>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</si>
  <si>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</si>
  <si>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</si>
  <si>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</si>
  <si>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</si>
  <si>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</si>
  <si>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</si>
  <si>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</si>
  <si>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</si>
  <si>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</si>
  <si>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</si>
  <si>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</si>
  <si>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</si>
  <si>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</si>
  <si>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</si>
  <si>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</si>
  <si>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</si>
  <si>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</si>
  <si>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</si>
  <si>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</si>
  <si>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</si>
  <si>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</si>
  <si>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</si>
  <si>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</si>
  <si>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</si>
  <si>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</si>
  <si>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</si>
  <si>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</si>
  <si>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</si>
  <si>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</si>
  <si>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</si>
  <si>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</si>
  <si>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</si>
  <si>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</si>
  <si>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</si>
  <si>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</si>
  <si>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</si>
  <si>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</si>
  <si>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</si>
  <si>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</si>
  <si>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</si>
  <si>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</si>
  <si>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</si>
  <si>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</si>
  <si>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</si>
  <si>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</si>
  <si>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</si>
  <si>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</si>
  <si>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</si>
  <si>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</si>
  <si>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</si>
  <si>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</si>
  <si>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</si>
  <si>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</si>
  <si>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</si>
  <si>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</si>
  <si>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</si>
  <si>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</si>
  <si>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</si>
  <si>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</si>
  <si>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</si>
  <si>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</si>
  <si>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</si>
  <si>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</si>
  <si>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</si>
  <si>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</si>
  <si>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</si>
  <si>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</si>
  <si>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</si>
  <si>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</si>
  <si>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</si>
  <si>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</si>
  <si>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</si>
  <si>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</si>
  <si>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</si>
  <si>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</si>
  <si>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</si>
  <si>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</si>
  <si>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</si>
  <si>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</si>
  <si>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</si>
  <si>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</si>
  <si>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</si>
  <si>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</si>
  <si>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</si>
  <si>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</si>
  <si>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</si>
  <si>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</si>
  <si>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</si>
  <si>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</si>
  <si>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</si>
  <si>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</si>
  <si>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</si>
  <si>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</si>
  <si>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</si>
  <si>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</si>
  <si>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</si>
  <si>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</si>
  <si>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</si>
  <si>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</si>
  <si>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</si>
  <si>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</si>
  <si>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</si>
  <si>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</si>
  <si>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</si>
  <si>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</si>
  <si>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</si>
  <si>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</si>
  <si>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</si>
  <si>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</si>
  <si>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</si>
  <si>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</si>
  <si>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</si>
  <si>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</si>
  <si>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</si>
  <si>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</si>
  <si>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</si>
  <si>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</si>
  <si>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</si>
  <si>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</si>
  <si>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</si>
  <si>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</si>
  <si>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</si>
  <si>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</si>
  <si>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</si>
  <si>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</si>
  <si>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</si>
  <si>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</si>
  <si>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</si>
  <si>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</si>
  <si>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</si>
  <si>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</si>
  <si>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</si>
  <si>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</si>
  <si>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</si>
  <si>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</si>
  <si>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</si>
  <si>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</si>
  <si>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</si>
  <si>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</si>
  <si>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</si>
  <si>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</si>
  <si>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</si>
  <si>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</si>
  <si>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</si>
  <si>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</si>
  <si>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</si>
  <si>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</si>
  <si>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</si>
  <si>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</si>
  <si>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</si>
  <si>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</si>
  <si>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</si>
  <si>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</si>
  <si>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</si>
  <si>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</si>
  <si>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</si>
  <si>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</si>
  <si>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</si>
  <si>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</si>
  <si>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</si>
  <si>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</si>
  <si>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</si>
  <si>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</si>
  <si>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</si>
  <si>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</si>
  <si>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</si>
  <si>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</si>
  <si>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</si>
  <si>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</si>
  <si>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</si>
  <si>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</si>
  <si>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</si>
  <si>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</si>
  <si>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</si>
  <si>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</si>
  <si>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</si>
  <si>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</si>
  <si>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</si>
  <si>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</si>
  <si>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</si>
  <si>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</si>
  <si>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</si>
  <si>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</si>
  <si>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</si>
  <si>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</si>
  <si>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</si>
  <si>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</si>
  <si>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</si>
  <si>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</si>
  <si>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</si>
  <si>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</si>
  <si>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</si>
  <si>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</si>
  <si>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</si>
  <si>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</si>
  <si>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</si>
  <si>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</si>
  <si>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</si>
  <si>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</si>
  <si>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</si>
  <si>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</si>
  <si>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</si>
  <si>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</si>
  <si>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</si>
  <si>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</si>
  <si>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</si>
  <si>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</si>
  <si>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</si>
  <si>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</si>
  <si>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</si>
  <si>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</si>
  <si>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</si>
  <si>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</si>
  <si>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</si>
  <si>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</si>
  <si>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</si>
  <si>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</si>
  <si>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</si>
  <si>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</si>
  <si>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</si>
  <si>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</si>
  <si>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</si>
  <si>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</si>
  <si>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</si>
  <si>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</si>
  <si>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</si>
  <si>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</si>
  <si>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</si>
  <si>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</si>
  <si>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</si>
  <si>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</si>
  <si>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</si>
  <si>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</si>
  <si>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</si>
  <si>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</si>
  <si>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</si>
  <si>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</si>
  <si>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</si>
  <si>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</si>
  <si>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</si>
  <si>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</si>
  <si>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</si>
  <si>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</si>
  <si>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</si>
  <si>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</si>
  <si>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</si>
  <si>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</si>
  <si>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</si>
  <si>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</si>
  <si>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</si>
  <si>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</si>
  <si>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</si>
  <si>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</si>
  <si>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</si>
  <si>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</si>
  <si>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</si>
  <si>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</si>
  <si>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</si>
  <si>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</si>
  <si>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</si>
  <si>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</si>
  <si>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</si>
  <si>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</si>
  <si>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</si>
  <si>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</si>
  <si>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</si>
  <si>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</si>
  <si>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</si>
  <si>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</si>
  <si>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</si>
  <si>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</si>
  <si>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</si>
  <si>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</si>
  <si>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</si>
  <si>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</si>
  <si>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</si>
  <si>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</si>
  <si>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</si>
  <si>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</si>
  <si>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</si>
  <si>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</si>
  <si>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</si>
  <si>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</si>
  <si>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</si>
  <si>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</si>
  <si>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</si>
  <si>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</si>
  <si>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</si>
  <si>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</si>
  <si>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</si>
  <si>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</si>
  <si>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</si>
  <si>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</si>
  <si>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</si>
  <si>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</si>
  <si>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</si>
  <si>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</si>
  <si>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</si>
  <si>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</si>
  <si>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</si>
  <si>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</si>
  <si>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</si>
  <si>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</si>
  <si>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</si>
  <si>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</si>
  <si>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</si>
  <si>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</si>
  <si>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</si>
  <si>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</si>
  <si>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</si>
  <si>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</si>
  <si>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</si>
  <si>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</si>
  <si>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</si>
  <si>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</si>
  <si>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</si>
  <si>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</si>
  <si>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</si>
  <si>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</si>
  <si>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</si>
  <si>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</si>
  <si>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</si>
  <si>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</si>
  <si>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</si>
  <si>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</si>
  <si>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</si>
  <si>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</si>
  <si>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</si>
  <si>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</si>
  <si>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</si>
  <si>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</si>
  <si>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</si>
  <si>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</si>
  <si>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</si>
  <si>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</si>
  <si>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</si>
  <si>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</si>
  <si>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</si>
  <si>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</si>
  <si>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</si>
  <si>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</si>
  <si>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</si>
  <si>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</si>
  <si>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</si>
  <si>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</si>
  <si>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</si>
  <si>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</si>
  <si>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</si>
  <si>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</si>
  <si>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</si>
  <si>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</si>
  <si>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</si>
  <si>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</si>
  <si>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</si>
  <si>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</si>
  <si>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</si>
  <si>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</si>
  <si>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</si>
  <si>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</si>
  <si>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</si>
  <si>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</si>
  <si>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</si>
  <si>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</si>
  <si>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</si>
  <si>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</si>
  <si>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</si>
  <si>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</si>
  <si>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</si>
  <si>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</si>
  <si>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</si>
  <si>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</si>
  <si>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</si>
  <si>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</si>
  <si>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</si>
  <si>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</si>
  <si>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</si>
  <si>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</si>
  <si>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</si>
  <si>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</si>
  <si>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</si>
  <si>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</si>
  <si>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</si>
  <si>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</si>
  <si>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</si>
  <si>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</si>
  <si>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</si>
  <si>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</si>
  <si>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</si>
  <si>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</si>
  <si>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</si>
  <si>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</si>
  <si>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</si>
  <si>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</si>
  <si>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</si>
  <si>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</si>
  <si>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</si>
  <si>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</si>
  <si>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</si>
  <si>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</si>
  <si>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</si>
  <si>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</si>
  <si>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</si>
  <si>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</si>
  <si>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</si>
  <si>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</si>
  <si>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</si>
  <si>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</si>
  <si>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</si>
  <si>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</si>
  <si>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</si>
  <si>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</si>
  <si>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</si>
  <si>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</si>
  <si>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</si>
  <si>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</si>
  <si>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</si>
  <si>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</si>
  <si>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</si>
  <si>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</si>
  <si>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</si>
  <si>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</si>
  <si>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</si>
  <si>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</si>
  <si>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</si>
  <si>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</si>
  <si>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</si>
  <si>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</si>
  <si>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</si>
  <si>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</si>
  <si>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</si>
  <si>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</si>
  <si>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</si>
  <si>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</si>
  <si>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</si>
  <si>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</si>
  <si>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</si>
  <si>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</si>
  <si>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</si>
  <si>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</si>
  <si>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</si>
  <si>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</si>
  <si>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</si>
  <si>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</si>
  <si>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</si>
  <si>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</si>
  <si>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</si>
  <si>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</si>
  <si>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</si>
  <si>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</si>
  <si>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</si>
  <si>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</si>
  <si>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</si>
  <si>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</si>
  <si>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</si>
  <si>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</si>
  <si>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</si>
  <si>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</si>
  <si>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</si>
  <si>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</si>
  <si>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</si>
  <si>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</si>
  <si>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</si>
  <si>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</si>
  <si>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</si>
  <si>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</si>
  <si>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</si>
  <si>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</si>
  <si>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</si>
  <si>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</si>
  <si>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</si>
  <si>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</si>
  <si>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</si>
  <si>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</si>
  <si>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</si>
  <si>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</si>
  <si>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</si>
  <si>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</si>
  <si>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</si>
  <si>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</si>
  <si>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</si>
  <si>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</si>
  <si>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</si>
  <si>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</si>
  <si>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</si>
  <si>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</si>
  <si>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</si>
  <si>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</si>
  <si>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</si>
  <si>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</si>
  <si>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</si>
  <si>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</si>
  <si>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</si>
  <si>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</si>
  <si>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</si>
  <si>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</si>
  <si>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</si>
  <si>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</si>
  <si>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</si>
  <si>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</si>
  <si>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</si>
  <si>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</si>
  <si>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</si>
  <si>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</si>
  <si>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</si>
  <si>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</si>
  <si>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</si>
  <si>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</si>
  <si>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</si>
  <si>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</si>
  <si>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</si>
  <si>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</si>
  <si>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</si>
  <si>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</si>
  <si>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</si>
  <si>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</si>
  <si>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</si>
  <si>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</si>
  <si>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</si>
  <si>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</si>
  <si>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</si>
  <si>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</si>
  <si>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</si>
  <si>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</si>
  <si>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</si>
  <si>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</si>
  <si>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</si>
  <si>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</si>
  <si>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</si>
  <si>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</si>
  <si>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</si>
  <si>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</si>
  <si>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</si>
  <si>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</si>
  <si>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</si>
  <si>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</si>
  <si>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</si>
  <si>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</si>
  <si>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</si>
  <si>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</si>
  <si>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</si>
  <si>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</si>
  <si>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</si>
  <si>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</si>
  <si>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</si>
  <si>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</si>
  <si>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</si>
  <si>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</si>
  <si>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</si>
  <si>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</si>
  <si>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</si>
  <si>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</si>
  <si>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</si>
  <si>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</si>
  <si>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</si>
  <si>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</si>
  <si>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</si>
  <si>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</si>
  <si>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</si>
  <si>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</si>
  <si>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</si>
  <si>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</si>
  <si>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</si>
  <si>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</si>
  <si>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</si>
  <si>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</si>
  <si>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</si>
  <si>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</si>
  <si>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</si>
  <si>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</si>
  <si>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</si>
  <si>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</si>
  <si>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</si>
  <si>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</si>
  <si>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</si>
  <si>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</si>
  <si>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</si>
  <si>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</si>
  <si>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</si>
  <si>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</si>
  <si>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</si>
  <si>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</si>
  <si>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</si>
  <si>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</si>
  <si>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</si>
  <si>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</si>
  <si>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</si>
  <si>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</si>
  <si>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</si>
  <si>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</si>
  <si>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</si>
  <si>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</si>
  <si>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</si>
  <si>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</si>
  <si>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</si>
  <si>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</si>
  <si>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</si>
  <si>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</si>
  <si>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</si>
  <si>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</si>
  <si>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</si>
  <si>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</si>
  <si>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</si>
  <si>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</si>
  <si>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</si>
  <si>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</si>
  <si>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</si>
  <si>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</si>
  <si>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</si>
  <si>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</si>
  <si>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</si>
  <si>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</si>
  <si>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</si>
  <si>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</si>
  <si>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</si>
  <si>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</si>
  <si>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</si>
  <si>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</si>
  <si>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</si>
  <si>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</si>
  <si>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</si>
  <si>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</si>
  <si>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</si>
  <si>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</si>
  <si>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</si>
  <si>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</si>
  <si>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</si>
  <si>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</si>
  <si>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</si>
  <si>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</si>
  <si>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</si>
  <si>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</si>
  <si>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</si>
  <si>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</si>
  <si>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</si>
  <si>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</si>
  <si>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</si>
  <si>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</si>
  <si>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</si>
  <si>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</si>
  <si>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</si>
  <si>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</si>
  <si>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</si>
  <si>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</si>
  <si>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</si>
  <si>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</si>
  <si>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</si>
  <si>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</si>
  <si>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</si>
  <si>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</si>
  <si>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</si>
  <si>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</si>
  <si>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</si>
  <si>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</si>
  <si>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</si>
  <si>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</si>
  <si>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</si>
  <si>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</si>
  <si>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</si>
  <si>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</si>
  <si>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</si>
  <si>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</si>
  <si>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</si>
  <si>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</si>
  <si>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</si>
  <si>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</si>
  <si>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</si>
  <si>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</si>
  <si>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</si>
  <si>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</si>
  <si>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</si>
  <si>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</si>
  <si>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</si>
  <si>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</si>
  <si>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</si>
  <si>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</si>
  <si>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</si>
  <si>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</si>
  <si>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</si>
  <si>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</si>
  <si>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</si>
  <si>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</si>
  <si>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</si>
  <si>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</si>
  <si>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</si>
  <si>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</si>
  <si>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</si>
  <si>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</si>
  <si>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</si>
  <si>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</si>
  <si>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</si>
  <si>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</si>
  <si>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</si>
  <si>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</si>
  <si>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</si>
  <si>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</si>
  <si>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</si>
  <si>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</si>
  <si>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</si>
  <si>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</si>
  <si>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</si>
  <si>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</si>
  <si>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</si>
  <si>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</si>
  <si>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</si>
  <si>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</si>
  <si>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</si>
  <si>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</si>
  <si>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</si>
  <si>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</si>
  <si>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</si>
  <si>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</si>
  <si>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</si>
  <si>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</si>
  <si>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</si>
  <si>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</si>
  <si>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</si>
  <si>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</si>
  <si>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</si>
  <si>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</si>
  <si>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</si>
  <si>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</si>
  <si>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</si>
  <si>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</si>
  <si>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</si>
  <si>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</si>
  <si>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</si>
  <si>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</si>
  <si>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</si>
  <si>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</si>
  <si>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</si>
  <si>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</si>
  <si>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</si>
  <si>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</si>
  <si>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</si>
  <si>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</si>
  <si>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</si>
  <si>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</si>
  <si>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</si>
  <si>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</si>
  <si>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</si>
  <si>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</si>
  <si>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</si>
  <si>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</si>
  <si>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</si>
  <si>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</si>
  <si>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</si>
  <si>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</si>
  <si>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</si>
  <si>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</si>
  <si>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</si>
  <si>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</si>
  <si>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</si>
  <si>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</si>
  <si>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</si>
  <si>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</si>
  <si>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</si>
  <si>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</si>
  <si>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</si>
  <si>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</si>
  <si>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</si>
  <si>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</si>
  <si>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</si>
  <si>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</si>
  <si>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</si>
  <si>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</si>
  <si>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</si>
  <si>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</si>
  <si>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</si>
  <si>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</si>
  <si>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</si>
  <si>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</si>
  <si>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</si>
  <si>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</si>
  <si>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</si>
  <si>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</si>
  <si>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</si>
  <si>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</si>
  <si>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</si>
  <si>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</si>
  <si>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</si>
  <si>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</si>
  <si>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</si>
  <si>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</si>
  <si>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</si>
  <si>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</si>
  <si>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</si>
  <si>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</si>
  <si>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</si>
  <si>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</si>
  <si>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</si>
  <si>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</si>
  <si>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</si>
  <si>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</si>
  <si>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</si>
  <si>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</si>
  <si>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</si>
  <si>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</si>
  <si>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</si>
  <si>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</si>
  <si>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</si>
  <si>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</si>
  <si>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</si>
  <si>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</si>
  <si>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</si>
  <si>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</si>
  <si>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</si>
  <si>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</si>
  <si>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</si>
  <si>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</si>
  <si>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</si>
  <si>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</si>
  <si>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</si>
  <si>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</si>
  <si>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</si>
  <si>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</si>
  <si>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</si>
  <si>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</si>
  <si>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</si>
  <si>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</si>
  <si>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</si>
  <si>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</si>
  <si>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</si>
  <si>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</si>
  <si>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</si>
  <si>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</si>
  <si>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</si>
  <si>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</si>
  <si>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</si>
  <si>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</si>
  <si>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</si>
  <si>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</si>
  <si>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</si>
  <si>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</si>
  <si>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</si>
  <si>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</si>
  <si>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</si>
  <si>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</si>
  <si>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</si>
  <si>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</si>
  <si>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</si>
  <si>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</si>
  <si>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</si>
  <si>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</si>
  <si>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</si>
  <si>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</si>
  <si>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</si>
  <si>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</si>
  <si>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</si>
  <si>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</si>
  <si>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</si>
  <si>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</si>
  <si>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</si>
  <si>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</si>
  <si>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</si>
  <si>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</si>
  <si>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</si>
  <si>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</si>
  <si>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</si>
  <si>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</si>
  <si>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</si>
  <si>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</si>
  <si>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</si>
  <si>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</si>
  <si>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</si>
  <si>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</si>
  <si>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</si>
  <si>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</si>
  <si>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</si>
  <si>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</si>
  <si>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</si>
  <si>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</si>
  <si>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</si>
  <si>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</si>
  <si>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</si>
  <si>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</si>
  <si>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</si>
  <si>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</si>
  <si>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</si>
  <si>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</si>
  <si>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</si>
  <si>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</si>
  <si>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</si>
  <si>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</si>
  <si>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</si>
  <si>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</si>
  <si>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</si>
  <si>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</si>
  <si>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</si>
  <si>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</si>
  <si>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</si>
  <si>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</si>
  <si>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</si>
  <si>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</si>
  <si>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</si>
  <si>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</si>
  <si>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</si>
  <si>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</si>
  <si>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</si>
  <si>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</si>
  <si>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</si>
  <si>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</si>
  <si>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</si>
  <si>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</si>
  <si>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</si>
  <si>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</si>
  <si>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</si>
  <si>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</si>
  <si>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</si>
  <si>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</si>
  <si>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</si>
  <si>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</si>
  <si>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</si>
  <si>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</si>
  <si>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</si>
  <si>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</si>
  <si>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</si>
  <si>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</si>
  <si>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</si>
  <si>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</si>
  <si>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</si>
  <si>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</si>
  <si>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</si>
  <si>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</si>
  <si>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</si>
  <si>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</si>
  <si>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</si>
  <si>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</si>
  <si>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</si>
  <si>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</si>
  <si>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</si>
  <si>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</si>
  <si>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</si>
  <si>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</si>
  <si>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</si>
  <si>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</si>
  <si>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</si>
  <si>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</si>
  <si>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</si>
  <si>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</si>
  <si>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</si>
  <si>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</si>
  <si>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</si>
  <si>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</si>
  <si>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</si>
  <si>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</si>
  <si>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</si>
  <si>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</si>
  <si>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</si>
  <si>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</si>
  <si>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</si>
  <si>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</si>
  <si>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</si>
  <si>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</si>
  <si>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</si>
  <si>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</si>
  <si>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</si>
  <si>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</si>
  <si>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</si>
  <si>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</si>
  <si>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</si>
  <si>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</si>
  <si>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</si>
  <si>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</si>
  <si>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</si>
  <si>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</si>
  <si>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</si>
  <si>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</si>
  <si>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</si>
  <si>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</si>
  <si>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</si>
  <si>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</si>
  <si>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</si>
  <si>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</si>
  <si>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</si>
  <si>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</si>
  <si>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</si>
  <si>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</si>
  <si>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</si>
  <si>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</si>
  <si>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</si>
  <si>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</si>
  <si>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</si>
  <si>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</si>
  <si>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</si>
  <si>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</si>
  <si>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</si>
  <si>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</si>
  <si>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</si>
  <si>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</si>
  <si>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</si>
  <si>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</si>
  <si>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</si>
  <si>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</si>
  <si>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</si>
  <si>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</si>
  <si>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</si>
  <si>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</si>
  <si>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</si>
  <si>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</si>
  <si>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</si>
  <si>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</si>
  <si>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</si>
  <si>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</si>
  <si>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</si>
  <si>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</si>
  <si>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</si>
  <si>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</si>
  <si>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</si>
  <si>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</si>
  <si>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</si>
  <si>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</si>
  <si>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</si>
  <si>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</si>
  <si>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</si>
  <si>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</si>
  <si>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</si>
  <si>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</si>
  <si>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</si>
  <si>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</si>
  <si>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</si>
  <si>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</si>
  <si>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</si>
  <si>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</si>
  <si>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</si>
  <si>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</si>
  <si>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</si>
  <si>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</si>
  <si>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</si>
  <si>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</si>
  <si>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</si>
  <si>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</si>
  <si>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</si>
  <si>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</si>
  <si>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</si>
  <si>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</si>
  <si>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</si>
  <si>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</si>
  <si>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</si>
  <si>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</si>
  <si>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</si>
  <si>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</si>
  <si>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</si>
  <si>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</si>
  <si>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</si>
  <si>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</si>
  <si>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</si>
  <si>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</si>
  <si>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</si>
  <si>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</si>
  <si>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</si>
  <si>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</si>
  <si>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</si>
  <si>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</si>
  <si>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</si>
  <si>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</si>
  <si>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</si>
  <si>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</si>
  <si>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</si>
  <si>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</si>
  <si>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</si>
  <si>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</si>
  <si>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</si>
  <si>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</si>
  <si>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</si>
  <si>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</si>
  <si>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</si>
  <si>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</si>
  <si>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</si>
  <si>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</si>
  <si>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</si>
  <si>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</si>
  <si>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</si>
  <si>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</si>
  <si>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</si>
  <si>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</si>
  <si>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</si>
  <si>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</si>
  <si>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</si>
  <si>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</si>
  <si>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</si>
  <si>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</si>
  <si>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</si>
  <si>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</si>
  <si>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</si>
  <si>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</si>
  <si>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</si>
  <si>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</si>
  <si>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</si>
  <si>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</si>
  <si>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</si>
  <si>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</si>
  <si>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</si>
  <si>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</si>
  <si>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</si>
  <si>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</si>
  <si>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</si>
  <si>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</si>
  <si>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</si>
  <si>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</si>
  <si>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</si>
  <si>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</si>
  <si>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</si>
  <si>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</si>
  <si>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</si>
  <si>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</si>
  <si>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</si>
  <si>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</si>
  <si>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</si>
  <si>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</si>
  <si>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</si>
  <si>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</si>
  <si>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</si>
  <si>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</si>
  <si>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</si>
  <si>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</si>
  <si>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</si>
  <si>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</si>
  <si>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</si>
  <si>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</si>
  <si>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</si>
  <si>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</si>
  <si>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</si>
  <si>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</si>
  <si>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</si>
  <si>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</si>
  <si>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</si>
  <si>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</si>
  <si>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</si>
  <si>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</si>
  <si>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</si>
  <si>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</si>
  <si>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</si>
  <si>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</si>
  <si>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</si>
  <si>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</si>
  <si>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</si>
  <si>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</si>
  <si>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</si>
  <si>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</si>
  <si>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</si>
  <si>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</si>
  <si>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</si>
  <si>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</si>
  <si>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</si>
  <si>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</si>
  <si>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</si>
  <si>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</si>
  <si>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</si>
  <si>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</si>
  <si>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</si>
  <si>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</si>
  <si>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</si>
  <si>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</si>
  <si>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</si>
  <si>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</si>
  <si>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</si>
  <si>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</si>
  <si>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</si>
  <si>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</si>
  <si>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</si>
  <si>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</si>
  <si>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</si>
  <si>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</si>
  <si>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</si>
  <si>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</si>
  <si>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</si>
  <si>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</si>
  <si>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</si>
  <si>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</si>
  <si>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</si>
  <si>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</si>
  <si>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</si>
  <si>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</si>
  <si>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</si>
  <si>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</si>
  <si>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</si>
  <si>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</si>
  <si>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</si>
  <si>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</si>
  <si>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</si>
  <si>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</si>
  <si>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</si>
  <si>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</si>
  <si>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</si>
  <si>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</si>
  <si>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</si>
  <si>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</si>
  <si>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</si>
  <si>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</si>
  <si>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</si>
  <si>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</si>
  <si>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</si>
  <si>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</si>
  <si>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</si>
  <si>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</si>
  <si>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</si>
  <si>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</si>
  <si>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</si>
  <si>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</si>
  <si>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</si>
  <si>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</si>
  <si>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</si>
  <si>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</si>
  <si>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</si>
  <si>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</si>
  <si>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</si>
  <si>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</si>
  <si>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</si>
  <si>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</si>
  <si>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</si>
  <si>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</si>
  <si>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</si>
  <si>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</si>
  <si>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</si>
  <si>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</si>
  <si>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</si>
  <si>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</si>
  <si>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</si>
  <si>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</si>
  <si>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</si>
  <si>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</si>
  <si>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</si>
  <si>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</si>
  <si>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</si>
  <si>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</si>
  <si>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</si>
  <si>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</si>
  <si>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</si>
  <si>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</si>
  <si>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</si>
  <si>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</si>
  <si>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</si>
  <si>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</si>
  <si>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</si>
  <si>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</si>
  <si>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</si>
  <si>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</si>
  <si>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</si>
  <si>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</si>
  <si>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</si>
  <si>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</si>
  <si>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</si>
  <si>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</si>
  <si>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</si>
  <si>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</si>
  <si>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</si>
  <si>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</si>
  <si>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</si>
  <si>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</si>
  <si>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</si>
  <si>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</si>
  <si>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</si>
  <si>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</si>
  <si>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</si>
  <si>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</si>
  <si>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</si>
  <si>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</si>
  <si>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</si>
  <si>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</si>
  <si>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</si>
  <si>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</si>
  <si>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</si>
  <si>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</si>
  <si>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</si>
  <si>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</si>
  <si>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</si>
  <si>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</si>
  <si>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</si>
  <si>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</si>
  <si>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</si>
  <si>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</si>
  <si>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</si>
  <si>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</si>
  <si>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</si>
  <si>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</si>
  <si>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</si>
  <si>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</si>
  <si>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</si>
  <si>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</si>
  <si>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</si>
  <si>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</si>
  <si>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</si>
  <si>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</si>
  <si>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</si>
  <si>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</si>
  <si>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</si>
  <si>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</si>
  <si>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</si>
  <si>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</si>
  <si>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</si>
  <si>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</si>
  <si>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</si>
  <si>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</si>
  <si>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</si>
  <si>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</si>
  <si>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</si>
  <si>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</si>
  <si>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</si>
  <si>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</si>
  <si>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</si>
  <si>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</si>
  <si>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</si>
  <si>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</si>
  <si>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</si>
  <si>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</si>
  <si>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</si>
  <si>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</si>
  <si>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</si>
  <si>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</si>
  <si>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</si>
  <si>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</si>
  <si>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</si>
  <si>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</si>
  <si>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</si>
  <si>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</si>
  <si>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</si>
  <si>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</si>
  <si>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</si>
  <si>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</si>
  <si>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</si>
  <si>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</si>
  <si>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</si>
  <si>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</si>
  <si>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</si>
  <si>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</si>
  <si>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</si>
  <si>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</si>
  <si>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</si>
  <si>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</si>
  <si>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</si>
  <si>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</si>
  <si>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</si>
  <si>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</si>
  <si>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</si>
  <si>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</si>
  <si>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</si>
  <si>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</si>
  <si>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</si>
  <si>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</si>
  <si>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</si>
  <si>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</si>
  <si>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</si>
  <si>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</si>
  <si>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</si>
  <si>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</si>
  <si>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</si>
  <si>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</si>
  <si>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</si>
  <si>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</si>
  <si>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</si>
  <si>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</si>
  <si>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</si>
  <si>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</si>
  <si>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</si>
  <si>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</si>
  <si>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</si>
  <si>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</si>
  <si>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</si>
  <si>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</si>
  <si>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</si>
  <si>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</si>
  <si>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</si>
  <si>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</si>
  <si>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</si>
  <si>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</si>
  <si>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</si>
  <si>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</si>
  <si>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</si>
  <si>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</si>
  <si>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</si>
  <si>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</si>
  <si>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</si>
  <si>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</si>
  <si>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</si>
  <si>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</si>
  <si>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</si>
  <si>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</si>
  <si>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</si>
  <si>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</si>
  <si>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</si>
  <si>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</si>
  <si>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</si>
  <si>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</si>
  <si>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</si>
  <si>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</si>
  <si>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</si>
  <si>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</si>
  <si>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</si>
  <si>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</si>
  <si>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</si>
  <si>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</si>
  <si>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</si>
  <si>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</si>
  <si>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</si>
  <si>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</si>
  <si>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</si>
  <si>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</si>
  <si>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</si>
  <si>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</si>
  <si>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</si>
  <si>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</si>
  <si>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</si>
  <si>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</si>
  <si>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</si>
  <si>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</si>
  <si>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</si>
  <si>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</si>
  <si>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</si>
  <si>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</si>
  <si>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</si>
  <si>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</si>
  <si>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</si>
  <si>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</si>
  <si>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</si>
  <si>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</si>
  <si>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</si>
  <si>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</si>
  <si>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</si>
  <si>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</si>
  <si>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</si>
  <si>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</si>
  <si>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</si>
  <si>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</si>
  <si>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</si>
  <si>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</si>
  <si>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</si>
  <si>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</si>
  <si>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</si>
  <si>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</si>
  <si>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</si>
  <si>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</si>
  <si>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</si>
  <si>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</si>
  <si>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</si>
  <si>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</si>
  <si>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</si>
  <si>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</si>
  <si>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</si>
  <si>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</si>
  <si>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</si>
  <si>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</si>
  <si>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</si>
  <si>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</si>
  <si>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</si>
  <si>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</si>
  <si>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</si>
  <si>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</si>
  <si>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</si>
  <si>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</si>
  <si>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</si>
  <si>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</si>
  <si>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</si>
  <si>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</si>
  <si>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</si>
  <si>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</si>
  <si>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</si>
  <si>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</si>
  <si>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</si>
  <si>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</si>
  <si>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</si>
  <si>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</si>
  <si>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</si>
  <si>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</si>
  <si>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</si>
  <si>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</si>
  <si>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</si>
  <si>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</si>
  <si>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</si>
  <si>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</si>
  <si>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</si>
  <si>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</si>
  <si>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</si>
  <si>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</si>
  <si>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</si>
  <si>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</si>
  <si>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</si>
  <si>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</si>
  <si>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</si>
  <si>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</si>
  <si>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</si>
  <si>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</si>
  <si>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</si>
  <si>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</si>
  <si>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</si>
  <si>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</si>
  <si>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</si>
  <si>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</si>
  <si>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</si>
  <si>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</si>
  <si>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</si>
  <si>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</si>
  <si>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</si>
  <si>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</si>
  <si>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</si>
  <si>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</si>
  <si>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</si>
  <si>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</si>
  <si>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</si>
  <si>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</si>
  <si>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</si>
  <si>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</si>
  <si>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</si>
  <si>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</si>
  <si>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</si>
  <si>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</si>
  <si>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</si>
  <si>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</si>
  <si>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</si>
  <si>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</si>
  <si>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</si>
  <si>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</si>
  <si>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</si>
  <si>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</si>
  <si>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</si>
  <si>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</si>
  <si>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</si>
  <si>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</si>
  <si>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</si>
  <si>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</si>
  <si>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</si>
  <si>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</si>
  <si>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</si>
  <si>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</si>
  <si>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</si>
  <si>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</si>
  <si>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</si>
  <si>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</si>
  <si>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</si>
  <si>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</si>
  <si>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</si>
  <si>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</si>
  <si>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</si>
  <si>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</si>
  <si>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</si>
  <si>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</si>
  <si>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</si>
  <si>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</si>
  <si>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</si>
  <si>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</si>
  <si>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</si>
  <si>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</si>
  <si>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</si>
  <si>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</si>
  <si>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</si>
  <si>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</si>
  <si>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</si>
  <si>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</si>
  <si>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</si>
  <si>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</si>
  <si>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</si>
  <si>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</si>
  <si>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</si>
  <si>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</si>
  <si>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</si>
  <si>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</si>
  <si>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</si>
  <si>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</si>
  <si>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</si>
  <si>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</si>
  <si>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</si>
  <si>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</si>
  <si>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</si>
  <si>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</si>
  <si>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</si>
  <si>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</si>
  <si>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</si>
  <si>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</si>
  <si>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</si>
  <si>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</si>
  <si>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</si>
  <si>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</si>
  <si>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</si>
  <si>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</si>
  <si>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</si>
  <si>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</si>
  <si>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</si>
  <si>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</si>
  <si>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</si>
  <si>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</si>
  <si>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</si>
  <si>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</si>
  <si>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</si>
  <si>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</si>
  <si>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</si>
  <si>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</si>
  <si>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</si>
  <si>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</si>
  <si>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</si>
  <si>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</si>
  <si>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</si>
  <si>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</si>
  <si>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</si>
  <si>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</si>
  <si>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</si>
  <si>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</si>
  <si>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</si>
  <si>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</si>
  <si>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</si>
  <si>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</si>
  <si>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</si>
  <si>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</si>
  <si>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</si>
  <si>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</si>
  <si>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</si>
  <si>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</si>
  <si>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</si>
  <si>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</si>
  <si>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</si>
  <si>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</si>
  <si>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</si>
  <si>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</si>
  <si>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</si>
  <si>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</si>
  <si>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</si>
  <si>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</si>
  <si>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</si>
  <si>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</si>
  <si>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</si>
  <si>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</si>
  <si>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</si>
  <si>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</si>
  <si>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</si>
  <si>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</si>
  <si>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</si>
  <si>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</si>
  <si>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</si>
  <si>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</si>
  <si>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</si>
  <si>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</si>
  <si>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</si>
  <si>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</si>
  <si>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</si>
  <si>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</si>
  <si>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</si>
  <si>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</si>
  <si>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</si>
  <si>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</si>
  <si>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</si>
  <si>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</si>
  <si>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</si>
  <si>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</si>
  <si>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</si>
  <si>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</si>
  <si>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</si>
  <si>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</si>
  <si>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</si>
  <si>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</si>
  <si>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</si>
  <si>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</si>
  <si>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</si>
  <si>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</si>
  <si>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</si>
  <si>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</si>
  <si>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</si>
  <si>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</si>
  <si>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</si>
  <si>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</si>
  <si>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</si>
  <si>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</si>
  <si>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</si>
  <si>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</si>
  <si>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</si>
  <si>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</si>
  <si>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</si>
  <si>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</si>
  <si>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</si>
  <si>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</si>
  <si>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</si>
  <si>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</si>
  <si>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</si>
  <si>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</si>
  <si>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</si>
  <si>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</si>
  <si>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</si>
  <si>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</si>
  <si>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</si>
  <si>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</si>
  <si>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</si>
  <si>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</si>
  <si>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</si>
  <si>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</si>
  <si>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</si>
  <si>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</si>
  <si>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</si>
  <si>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</si>
  <si>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</si>
  <si>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</si>
  <si>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</si>
  <si>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</si>
  <si>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</si>
  <si>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</si>
  <si>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</si>
  <si>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</si>
  <si>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</si>
  <si>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</si>
  <si>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</si>
  <si>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</si>
  <si>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</si>
  <si>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</si>
  <si>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</si>
  <si>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</si>
  <si>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</si>
  <si>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</si>
  <si>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</si>
  <si>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</si>
  <si>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</si>
  <si>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</si>
  <si>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</si>
  <si>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</si>
  <si>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</si>
  <si>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</si>
  <si>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</si>
  <si>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</si>
  <si>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</si>
  <si>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</si>
  <si>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</si>
  <si>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</si>
  <si>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</si>
  <si>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</si>
  <si>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</si>
  <si>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</si>
  <si>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</si>
  <si>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</si>
  <si>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</si>
  <si>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</si>
  <si>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</si>
  <si>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</si>
  <si>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</si>
  <si>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</si>
  <si>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</si>
  <si>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</si>
  <si>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</si>
  <si>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</si>
  <si>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</si>
  <si>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</si>
  <si>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</si>
  <si>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</si>
  <si>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</si>
  <si>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</si>
  <si>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</si>
  <si>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</si>
  <si>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</si>
  <si>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</si>
  <si>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</si>
  <si>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</si>
  <si>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</si>
  <si>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</si>
  <si>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</si>
  <si>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</si>
  <si>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</si>
  <si>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</si>
  <si>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</si>
  <si>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</si>
  <si>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</si>
  <si>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</si>
  <si>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</si>
  <si>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</si>
  <si>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</si>
  <si>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</si>
  <si>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</si>
  <si>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</si>
  <si>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</si>
  <si>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</si>
  <si>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</si>
  <si>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</si>
  <si>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</si>
  <si>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</si>
  <si>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</si>
  <si>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</si>
  <si>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</si>
  <si>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</si>
  <si>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</si>
  <si>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</si>
  <si>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</si>
  <si>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</si>
  <si>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</si>
  <si>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</si>
  <si>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</si>
  <si>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</si>
  <si>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</si>
  <si>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</si>
  <si>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</si>
  <si>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</si>
  <si>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</si>
  <si>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</si>
  <si>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</si>
  <si>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</si>
  <si>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</si>
  <si>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</si>
  <si>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</si>
  <si>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</si>
  <si>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</si>
  <si>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</si>
  <si>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</si>
  <si>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</si>
  <si>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</si>
  <si>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</si>
  <si>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</si>
  <si>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</si>
  <si>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</si>
  <si>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</si>
  <si>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</si>
  <si>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</si>
  <si>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</si>
  <si>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</si>
  <si>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</si>
  <si>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</si>
  <si>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</si>
  <si>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</si>
  <si>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</si>
  <si>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</si>
  <si>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</si>
  <si>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</si>
  <si>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</si>
  <si>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</si>
  <si>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</si>
  <si>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</si>
  <si>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</si>
  <si>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</si>
  <si>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</si>
  <si>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</si>
  <si>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</si>
  <si>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</si>
  <si>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</si>
  <si>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</si>
  <si>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</si>
  <si>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</si>
  <si>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</si>
  <si>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</si>
  <si>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</si>
  <si>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</si>
  <si>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</si>
  <si>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</si>
  <si>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</si>
  <si>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</si>
  <si>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</si>
  <si>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</si>
  <si>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</si>
  <si>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</si>
  <si>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</si>
  <si>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</si>
  <si>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</si>
  <si>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</si>
  <si>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</si>
  <si>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</si>
  <si>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</si>
  <si>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</si>
  <si>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</si>
  <si>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</si>
  <si>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</si>
  <si>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</si>
  <si>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</si>
  <si>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</si>
  <si>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</si>
  <si>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</si>
  <si>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</si>
  <si>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</si>
  <si>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</si>
  <si>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</si>
  <si>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</si>
  <si>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</si>
  <si>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</si>
  <si>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</si>
  <si>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</si>
  <si>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</si>
  <si>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</si>
  <si>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</si>
  <si>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</si>
  <si>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</si>
  <si>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</si>
  <si>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</si>
  <si>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</si>
  <si>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</si>
  <si>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</si>
  <si>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</si>
  <si>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</si>
  <si>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</si>
  <si>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</si>
  <si>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</si>
  <si>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</si>
  <si>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</si>
  <si>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</si>
  <si>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</si>
  <si>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</si>
  <si>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</si>
  <si>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</si>
  <si>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</si>
  <si>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</si>
  <si>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</si>
  <si>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</si>
  <si>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</si>
  <si>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</si>
  <si>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</si>
  <si>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</si>
  <si>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</si>
  <si>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</si>
  <si>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</si>
  <si>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</si>
  <si>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</si>
  <si>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</si>
  <si>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</si>
  <si>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</si>
  <si>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</si>
  <si>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</si>
  <si>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</si>
  <si>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</si>
  <si>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</si>
  <si>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</si>
  <si>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</si>
  <si>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</si>
  <si>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</si>
  <si>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</si>
  <si>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</si>
  <si>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</si>
  <si>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</si>
  <si>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</si>
  <si>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</si>
  <si>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</si>
  <si>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</si>
  <si>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</si>
  <si>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</si>
  <si>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</si>
  <si>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</si>
  <si>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</si>
  <si>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</si>
  <si>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</si>
  <si>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</si>
  <si>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</si>
  <si>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</si>
  <si>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</si>
  <si>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</si>
  <si>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</si>
  <si>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</si>
  <si>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</si>
  <si>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</si>
  <si>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</si>
  <si>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</si>
  <si>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</si>
  <si>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</si>
  <si>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</si>
  <si>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</si>
  <si>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</si>
  <si>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</si>
  <si>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</si>
  <si>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</si>
  <si>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</si>
  <si>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</si>
  <si>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</si>
  <si>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</si>
  <si>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</si>
  <si>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</si>
  <si>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</si>
  <si>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</si>
  <si>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</si>
  <si>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</si>
  <si>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</si>
  <si>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</si>
  <si>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</si>
  <si>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</si>
  <si>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</si>
  <si>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</si>
  <si>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</si>
  <si>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</si>
  <si>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</si>
  <si>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</si>
  <si>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</si>
  <si>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</si>
  <si>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</si>
  <si>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</si>
  <si>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</si>
  <si>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</si>
  <si>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</si>
  <si>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</si>
  <si>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</si>
  <si>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</si>
  <si>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</si>
  <si>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</si>
  <si>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</si>
  <si>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</si>
  <si>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</si>
  <si>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</si>
  <si>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</si>
  <si>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</si>
  <si>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</si>
  <si>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</si>
  <si>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</si>
  <si>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</si>
  <si>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</si>
  <si>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</si>
  <si>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</si>
  <si>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</si>
  <si>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</si>
  <si>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</si>
  <si>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</si>
  <si>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</si>
  <si>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</si>
  <si>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</si>
  <si>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</si>
  <si>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</si>
  <si>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</si>
  <si>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</si>
  <si>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</si>
  <si>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</si>
  <si>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</si>
  <si>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</si>
  <si>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</si>
  <si>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</si>
  <si>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</si>
  <si>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</si>
  <si>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</si>
  <si>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</si>
  <si>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</si>
  <si>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</si>
  <si>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</si>
  <si>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</si>
  <si>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</si>
  <si>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</si>
  <si>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</si>
  <si>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</si>
  <si>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</si>
  <si>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</si>
  <si>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</si>
  <si>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</si>
  <si>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</si>
  <si>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</si>
  <si>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</si>
  <si>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</si>
  <si>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</si>
  <si>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</si>
  <si>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</si>
  <si>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</si>
  <si>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</si>
  <si>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</si>
  <si>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</si>
  <si>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</si>
  <si>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</si>
  <si>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</si>
  <si>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</si>
  <si>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</si>
  <si>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</si>
  <si>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</si>
  <si>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</si>
  <si>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</si>
  <si>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</si>
  <si>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</si>
  <si>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</si>
  <si>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</si>
  <si>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</si>
  <si>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</si>
  <si>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</si>
  <si>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</si>
  <si>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</si>
  <si>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</si>
  <si>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</si>
  <si>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</si>
  <si>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</si>
  <si>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</si>
  <si>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</si>
  <si>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</si>
  <si>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</si>
  <si>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</si>
  <si>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</si>
  <si>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</si>
  <si>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</si>
  <si>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</si>
  <si>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</si>
  <si>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</si>
  <si>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</si>
  <si>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</si>
  <si>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</si>
  <si>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</si>
  <si>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</si>
  <si>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</si>
  <si>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</si>
  <si>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</si>
  <si>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</si>
  <si>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</si>
  <si>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</si>
  <si>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</si>
  <si>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</si>
  <si>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</si>
  <si>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</si>
  <si>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</si>
  <si>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</si>
  <si>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</si>
  <si>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</si>
  <si>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</si>
  <si>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</si>
  <si>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</si>
  <si>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</si>
  <si>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</si>
  <si>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</si>
  <si>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</si>
  <si>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</si>
  <si>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</si>
  <si>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</si>
  <si>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</si>
  <si>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</si>
  <si>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</si>
  <si>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</si>
  <si>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</si>
  <si>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</si>
  <si>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</si>
  <si>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</si>
  <si>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</si>
  <si>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</si>
  <si>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</si>
  <si>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</si>
  <si>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</si>
  <si>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</si>
  <si>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</si>
  <si>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</si>
  <si>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</si>
  <si>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</si>
  <si>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</si>
  <si>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</si>
  <si>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</si>
  <si>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</si>
  <si>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</si>
  <si>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</si>
  <si>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</si>
  <si>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</si>
  <si>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</si>
  <si>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</si>
  <si>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</si>
  <si>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</si>
  <si>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</si>
  <si>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</si>
  <si>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</si>
  <si>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</si>
  <si>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</si>
  <si>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</si>
  <si>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</si>
  <si>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</si>
  <si>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</si>
  <si>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</si>
  <si>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</si>
  <si>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</si>
  <si>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</si>
  <si>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</si>
  <si>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</si>
  <si>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</si>
  <si>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</si>
  <si>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</si>
  <si>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</si>
  <si>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</si>
  <si>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</si>
  <si>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</si>
  <si>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</si>
  <si>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</si>
  <si>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</si>
  <si>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</si>
  <si>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</si>
  <si>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</si>
  <si>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</si>
  <si>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</si>
  <si>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</si>
  <si>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</si>
  <si>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</si>
  <si>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</si>
  <si>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</si>
  <si>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</si>
  <si>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</si>
  <si>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</si>
  <si>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</si>
  <si>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</si>
  <si>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</si>
  <si>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</si>
  <si>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</si>
  <si>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</si>
  <si>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</si>
  <si>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</si>
  <si>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</si>
  <si>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</si>
  <si>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</si>
  <si>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</si>
  <si>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</si>
  <si>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</si>
  <si>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</si>
  <si>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</si>
  <si>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</si>
  <si>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</si>
  <si>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</si>
  <si>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</si>
  <si>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</si>
  <si>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</si>
  <si>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</si>
  <si>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</si>
  <si>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</si>
  <si>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</si>
  <si>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</si>
  <si>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</si>
  <si>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</si>
  <si>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</si>
  <si>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</si>
  <si>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</si>
  <si>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</si>
  <si>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</si>
  <si>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</si>
  <si>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</si>
  <si>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</si>
  <si>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</si>
  <si>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</si>
  <si>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</si>
  <si>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</si>
  <si>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</si>
  <si>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</si>
  <si>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</si>
  <si>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</si>
  <si>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</si>
  <si>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</si>
  <si>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</si>
  <si>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</si>
  <si>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</si>
  <si>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</si>
  <si>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</si>
  <si>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</si>
  <si>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</si>
  <si>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</si>
  <si>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</si>
  <si>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</si>
  <si>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</si>
  <si>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</si>
  <si>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</si>
  <si>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</si>
  <si>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</si>
  <si>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</si>
  <si>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</si>
  <si>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</si>
  <si>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</si>
  <si>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</si>
  <si>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</si>
  <si>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</si>
  <si>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</si>
  <si>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</si>
  <si>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</si>
  <si>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</si>
  <si>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</si>
  <si>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</si>
  <si>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</si>
  <si>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</si>
  <si>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</si>
  <si>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</si>
  <si>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</si>
  <si>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</si>
  <si>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</si>
  <si>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</si>
  <si>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</si>
  <si>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</si>
  <si>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</si>
  <si>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</si>
  <si>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</si>
  <si>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</si>
  <si>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</si>
  <si>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</si>
  <si>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</si>
  <si>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</si>
  <si>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</si>
  <si>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</si>
  <si>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</si>
  <si>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</si>
  <si>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</si>
  <si>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</si>
  <si>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</si>
  <si>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</si>
  <si>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</si>
  <si>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</si>
  <si>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</si>
  <si>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</si>
  <si>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</si>
  <si>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</si>
  <si>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</si>
  <si>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</si>
  <si>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</si>
  <si>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</si>
  <si>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</si>
  <si>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</si>
  <si>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</si>
  <si>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</si>
  <si>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</si>
  <si>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</si>
  <si>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</si>
  <si>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</si>
  <si>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</si>
  <si>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</si>
  <si>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</si>
  <si>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</si>
  <si>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</si>
  <si>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</si>
  <si>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</si>
  <si>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</si>
  <si>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</si>
  <si>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</si>
  <si>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</si>
  <si>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</si>
  <si>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</si>
  <si>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</si>
  <si>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</si>
  <si>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</si>
  <si>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</si>
  <si>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</si>
  <si>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</si>
  <si>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</si>
  <si>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</si>
  <si>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</si>
  <si>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</si>
  <si>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</si>
  <si>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</si>
  <si>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</si>
  <si>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</si>
  <si>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</si>
  <si>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</si>
  <si>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</si>
  <si>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</si>
  <si>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</si>
  <si>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</si>
  <si>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</si>
  <si>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</si>
  <si>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</si>
  <si>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</si>
  <si>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</si>
  <si>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</si>
  <si>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</si>
  <si>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</si>
  <si>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</si>
  <si>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</si>
  <si>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</si>
  <si>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</si>
  <si>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</si>
  <si>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</si>
  <si>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</si>
  <si>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</si>
  <si>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</si>
  <si>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</si>
  <si>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</si>
  <si>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</si>
  <si>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</si>
  <si>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</si>
  <si>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</si>
  <si>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</si>
  <si>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</si>
  <si>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</si>
  <si>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</si>
  <si>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</si>
  <si>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</si>
  <si>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</si>
  <si>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</si>
  <si>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</si>
  <si>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</si>
  <si>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</si>
  <si>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</si>
  <si>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</si>
  <si>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</si>
  <si>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</si>
  <si>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</si>
  <si>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</si>
  <si>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</si>
  <si>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</si>
  <si>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</si>
  <si>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</si>
  <si>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</si>
  <si>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</si>
  <si>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</si>
  <si>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</si>
  <si>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</si>
  <si>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</si>
  <si>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</si>
  <si>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</si>
  <si>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</si>
  <si>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</si>
  <si>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</si>
  <si>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</si>
  <si>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</si>
  <si>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</si>
  <si>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</si>
  <si>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</si>
  <si>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</si>
  <si>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</si>
  <si>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</si>
  <si>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</si>
  <si>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</si>
  <si>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</si>
  <si>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</si>
  <si>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</si>
  <si>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</si>
  <si>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</si>
  <si>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</si>
  <si>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</si>
  <si>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</si>
  <si>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</si>
  <si>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</si>
  <si>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</si>
  <si>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</si>
  <si>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</si>
  <si>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</si>
  <si>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</si>
  <si>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</si>
  <si>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</si>
  <si>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</si>
  <si>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</si>
  <si>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</si>
  <si>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</si>
  <si>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</si>
  <si>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</si>
  <si>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</si>
  <si>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</si>
  <si>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</si>
  <si>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</si>
  <si>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</si>
  <si>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</si>
  <si>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</si>
  <si>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</si>
  <si>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</si>
  <si>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</si>
  <si>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</si>
  <si>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</si>
  <si>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</si>
  <si>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</si>
  <si>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</si>
  <si>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</si>
  <si>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</si>
  <si>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</si>
  <si>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</si>
  <si>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</si>
  <si>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</si>
  <si>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</si>
  <si>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</si>
  <si>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</si>
  <si>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</si>
  <si>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</si>
  <si>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</si>
  <si>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</si>
  <si>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</si>
  <si>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</si>
  <si>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</si>
  <si>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</si>
  <si>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</si>
  <si>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</si>
  <si>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</si>
  <si>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</si>
  <si>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</si>
  <si>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</si>
  <si>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</si>
  <si>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</si>
  <si>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</si>
  <si>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</si>
  <si>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</si>
  <si>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</si>
  <si>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</si>
  <si>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</si>
  <si>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</si>
  <si>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</si>
  <si>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</si>
  <si>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</si>
  <si>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</si>
  <si>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</si>
  <si>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</si>
  <si>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</si>
  <si>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</si>
  <si>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</si>
  <si>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</si>
  <si>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</si>
  <si>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</si>
  <si>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</si>
  <si>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</si>
  <si>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</si>
  <si>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</si>
  <si>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</si>
  <si>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</si>
  <si>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</si>
  <si>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</si>
  <si>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</si>
  <si>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</si>
  <si>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</si>
  <si>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</si>
  <si>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</si>
  <si>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</si>
  <si>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</si>
  <si>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</si>
  <si>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</si>
  <si>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</si>
  <si>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</si>
  <si>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</si>
  <si>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</si>
  <si>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</si>
  <si>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</si>
  <si>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</si>
  <si>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</si>
  <si>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</si>
  <si>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</si>
  <si>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</si>
  <si>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</si>
  <si>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</si>
  <si>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</si>
  <si>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</si>
  <si>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</si>
  <si>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</si>
  <si>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</si>
  <si>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</si>
  <si>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</si>
  <si>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</si>
  <si>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</si>
  <si>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</si>
  <si>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</si>
  <si>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</si>
  <si>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</si>
  <si>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</si>
  <si>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</si>
  <si>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</si>
  <si>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</si>
  <si>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</si>
  <si>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</si>
  <si>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</si>
  <si>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</si>
  <si>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</si>
  <si>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</si>
  <si>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</si>
  <si>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</si>
  <si>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</si>
  <si>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</si>
  <si>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</si>
  <si>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</si>
  <si>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</si>
  <si>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</si>
  <si>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</si>
  <si>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</si>
  <si>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</si>
  <si>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</si>
  <si>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</si>
  <si>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</si>
  <si>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</si>
  <si>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</si>
  <si>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</si>
  <si>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</si>
  <si>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</si>
  <si>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</si>
  <si>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</si>
  <si>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</si>
  <si>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</si>
  <si>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</si>
  <si>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</si>
  <si>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</si>
  <si>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</si>
  <si>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</si>
  <si>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</si>
  <si>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</si>
  <si>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</si>
  <si>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</si>
  <si>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</si>
  <si>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</si>
  <si>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</si>
  <si>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</si>
  <si>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</si>
  <si>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</si>
  <si>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</si>
  <si>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</si>
  <si>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</si>
  <si>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</si>
  <si>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</si>
  <si>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</si>
  <si>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</si>
  <si>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</si>
  <si>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</si>
  <si>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</si>
  <si>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</si>
  <si>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</si>
  <si>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</si>
  <si>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</si>
  <si>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</si>
  <si>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</si>
  <si>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</si>
  <si>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</si>
  <si>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</si>
  <si>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</si>
  <si>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</si>
  <si>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</si>
  <si>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</si>
  <si>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</si>
  <si>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</si>
  <si>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</si>
  <si>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</si>
  <si>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</si>
  <si>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</si>
  <si>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</si>
  <si>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</si>
  <si>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</si>
  <si>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</si>
  <si>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</si>
  <si>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</si>
  <si>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</si>
  <si>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</si>
  <si>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</si>
  <si>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</si>
  <si>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</si>
  <si>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</si>
  <si>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</si>
  <si>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</si>
  <si>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</si>
  <si>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</si>
  <si>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</si>
  <si>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</si>
  <si>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</si>
  <si>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</si>
  <si>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</si>
  <si>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</si>
  <si>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</si>
  <si>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</si>
  <si>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</si>
  <si>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</si>
  <si>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</si>
  <si>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</si>
  <si>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</si>
  <si>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</si>
  <si>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</si>
  <si>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</si>
  <si>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</si>
  <si>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</si>
  <si>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</si>
  <si>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</si>
  <si>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</si>
  <si>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</si>
  <si>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</si>
  <si>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</si>
  <si>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</si>
  <si>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</si>
  <si>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</si>
  <si>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</si>
  <si>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</si>
  <si>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</si>
  <si>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</si>
  <si>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</si>
  <si>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</si>
  <si>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</si>
  <si>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</si>
  <si>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</si>
  <si>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</si>
  <si>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</si>
  <si>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</si>
  <si>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</si>
  <si>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</si>
  <si>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</si>
  <si>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</si>
  <si>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</si>
  <si>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</si>
  <si>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</si>
  <si>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</si>
  <si>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</si>
  <si>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</si>
  <si>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</si>
  <si>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</si>
  <si>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</si>
  <si>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</si>
  <si>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</si>
  <si>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</si>
  <si>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</si>
  <si>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</si>
  <si>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</si>
  <si>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</si>
  <si>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</si>
  <si>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</si>
  <si>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</si>
  <si>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</si>
  <si>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</si>
  <si>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</si>
  <si>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</si>
  <si>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</si>
  <si>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</si>
  <si>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</si>
  <si>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</si>
  <si>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</si>
  <si>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</si>
  <si>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</si>
  <si>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</si>
  <si>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</si>
  <si>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</si>
  <si>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</si>
  <si>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</si>
  <si>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</si>
  <si>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</si>
  <si>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</si>
  <si>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</si>
  <si>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</si>
  <si>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</si>
  <si>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</si>
  <si>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</si>
  <si>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</si>
  <si>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</si>
  <si>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</si>
  <si>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</si>
  <si>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</si>
  <si>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</si>
  <si>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</si>
  <si>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</si>
  <si>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</si>
  <si>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</si>
  <si>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</si>
  <si>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</si>
  <si>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</si>
  <si>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</si>
  <si>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</si>
  <si>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</si>
  <si>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</si>
  <si>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</si>
  <si>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</si>
  <si>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</si>
  <si>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</si>
  <si>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</si>
  <si>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</si>
  <si>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</si>
  <si>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</si>
  <si>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</si>
  <si>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</si>
  <si>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</si>
  <si>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</si>
  <si>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</si>
  <si>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</si>
  <si>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</si>
  <si>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</si>
  <si>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</si>
  <si>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</si>
  <si>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</si>
  <si>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</si>
  <si>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</si>
  <si>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</si>
  <si>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</si>
  <si>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</si>
  <si>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</si>
  <si>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</si>
  <si>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</si>
  <si>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</si>
  <si>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</si>
  <si>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</si>
  <si>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</si>
  <si>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</si>
  <si>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</si>
  <si>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</si>
  <si>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</si>
  <si>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</si>
  <si>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</si>
  <si>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</si>
  <si>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</si>
  <si>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</si>
  <si>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</si>
  <si>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</si>
  <si>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</si>
  <si>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</si>
  <si>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</si>
  <si>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</si>
  <si>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</si>
  <si>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</si>
  <si>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</si>
  <si>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</si>
  <si>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</si>
  <si>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</si>
  <si>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</si>
  <si>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</si>
  <si>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</si>
  <si>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</si>
  <si>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</si>
  <si>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</si>
  <si>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</si>
  <si>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</si>
  <si>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</si>
  <si>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</si>
  <si>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</si>
  <si>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</si>
  <si>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</si>
  <si>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</si>
  <si>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</si>
  <si>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</si>
  <si>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</si>
  <si>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</si>
  <si>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</si>
  <si>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</si>
  <si>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</si>
  <si>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</si>
  <si>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</si>
  <si>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</si>
  <si>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</si>
  <si>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</si>
  <si>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</si>
  <si>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</si>
  <si>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</si>
  <si>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</si>
  <si>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</si>
  <si>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</si>
  <si>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</si>
  <si>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</si>
  <si>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</si>
  <si>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</si>
  <si>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</si>
  <si>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</si>
  <si>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</si>
  <si>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</si>
  <si>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</si>
  <si>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</si>
  <si>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</si>
  <si>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</si>
  <si>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</si>
  <si>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</si>
  <si>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</si>
  <si>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</si>
  <si>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</si>
  <si>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</si>
  <si>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</si>
  <si>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</si>
  <si>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</si>
  <si>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</si>
  <si>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</si>
  <si>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</si>
  <si>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</si>
  <si>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</si>
  <si>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</si>
  <si>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</si>
  <si>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</si>
  <si>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</si>
  <si>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</si>
  <si>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</si>
  <si>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</si>
  <si>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</si>
  <si>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</si>
  <si>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</si>
  <si>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</si>
  <si>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</si>
  <si>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</si>
  <si>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</si>
  <si>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</si>
  <si>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</si>
  <si>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</si>
  <si>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</si>
  <si>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</si>
  <si>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</si>
  <si>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</si>
  <si>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</si>
  <si>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</si>
  <si>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</si>
  <si>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</si>
  <si>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</si>
  <si>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</si>
  <si>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</si>
  <si>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</si>
  <si>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</si>
  <si>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</si>
  <si>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</si>
  <si>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</si>
  <si>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</si>
  <si>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</si>
  <si>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</si>
  <si>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</si>
  <si>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</si>
  <si>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</si>
  <si>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</si>
  <si>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</si>
  <si>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</si>
  <si>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</si>
  <si>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</si>
  <si>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</si>
  <si>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</si>
  <si>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</si>
  <si>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</si>
  <si>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</si>
  <si>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</si>
  <si>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</si>
  <si>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</si>
  <si>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</si>
  <si>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</si>
  <si>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</si>
  <si>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</si>
  <si>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</si>
  <si>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</si>
  <si>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</si>
  <si>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</si>
  <si>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</si>
  <si>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</si>
  <si>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</si>
  <si>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</si>
  <si>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</si>
  <si>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</si>
  <si>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</si>
  <si>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</si>
  <si>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</si>
  <si>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</si>
  <si>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</si>
  <si>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</si>
  <si>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</si>
  <si>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</si>
  <si>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</si>
  <si>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</si>
  <si>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</si>
  <si>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</si>
  <si>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</si>
  <si>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</si>
  <si>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</si>
  <si>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</si>
  <si>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</si>
  <si>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</si>
  <si>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</si>
  <si>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</si>
  <si>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</si>
  <si>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</si>
  <si>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</si>
  <si>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</si>
  <si>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</si>
  <si>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</si>
  <si>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</si>
  <si>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</si>
  <si>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</si>
  <si>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</si>
  <si>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</si>
  <si>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</si>
  <si>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</si>
  <si>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</si>
  <si>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</si>
  <si>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</si>
  <si>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</si>
  <si>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</si>
  <si>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</si>
  <si>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</si>
  <si>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</si>
  <si>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</si>
  <si>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</si>
  <si>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</si>
  <si>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</si>
  <si>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</si>
  <si>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</si>
  <si>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</si>
  <si>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</si>
  <si>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</si>
  <si>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</si>
  <si>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</si>
  <si>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</si>
  <si>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</si>
  <si>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</si>
  <si>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</si>
  <si>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</si>
  <si>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</si>
  <si>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</si>
  <si>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</si>
  <si>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</si>
  <si>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</si>
  <si>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</si>
  <si>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</si>
  <si>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</si>
  <si>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</si>
  <si>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</si>
  <si>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</si>
  <si>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</si>
  <si>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</si>
  <si>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</si>
  <si>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</si>
  <si>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</si>
  <si>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</si>
  <si>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</si>
  <si>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</si>
  <si>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</si>
  <si>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</si>
  <si>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</si>
  <si>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</si>
  <si>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</si>
  <si>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</si>
  <si>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</si>
  <si>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</si>
  <si>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</si>
  <si>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</si>
  <si>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</si>
  <si>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</si>
  <si>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</si>
  <si>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</si>
  <si>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</si>
  <si>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</si>
  <si>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</si>
  <si>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</si>
  <si>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</si>
  <si>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</si>
  <si>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</si>
  <si>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</si>
  <si>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</si>
  <si>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</si>
  <si>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</si>
  <si>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</si>
  <si>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</si>
  <si>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</si>
  <si>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</si>
  <si>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</si>
  <si>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</si>
  <si>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</si>
  <si>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</si>
  <si>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</si>
  <si>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</si>
  <si>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</si>
  <si>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</si>
  <si>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</si>
  <si>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</si>
  <si>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</si>
  <si>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</si>
  <si>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</si>
  <si>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</si>
  <si>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</si>
  <si>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</si>
  <si>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</si>
  <si>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</si>
  <si>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</si>
  <si>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</si>
  <si>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</si>
  <si>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</si>
  <si>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</si>
  <si>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</si>
  <si>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</si>
  <si>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</si>
  <si>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</si>
  <si>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</si>
  <si>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</si>
  <si>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</si>
  <si>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</si>
  <si>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</si>
  <si>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</si>
  <si>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</si>
  <si>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</si>
  <si>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</si>
  <si>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</si>
  <si>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</si>
  <si>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</si>
  <si>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</si>
  <si>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</si>
  <si>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</si>
  <si>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</si>
  <si>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</si>
  <si>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</si>
  <si>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</si>
  <si>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</si>
  <si>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</si>
  <si>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</si>
  <si>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</si>
  <si>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</si>
  <si>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</si>
  <si>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</si>
  <si>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</si>
  <si>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</si>
  <si>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</si>
  <si>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</si>
  <si>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</si>
  <si>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</si>
  <si>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</si>
  <si>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</si>
  <si>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</si>
  <si>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</si>
  <si>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</si>
  <si>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</si>
  <si>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</si>
  <si>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</si>
  <si>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</si>
  <si>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</si>
  <si>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</si>
  <si>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</si>
  <si>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</si>
  <si>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</si>
  <si>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</si>
  <si>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</si>
  <si>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</si>
  <si>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</si>
  <si>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</si>
  <si>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</si>
  <si>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</si>
  <si>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</si>
  <si>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</si>
  <si>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</si>
  <si>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</si>
  <si>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</si>
  <si>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</si>
  <si>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</si>
  <si>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</si>
  <si>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</si>
  <si>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</si>
  <si>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</si>
  <si>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</si>
  <si>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</si>
  <si>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</si>
  <si>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</si>
  <si>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</si>
  <si>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</si>
  <si>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</si>
  <si>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</si>
  <si>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</si>
  <si>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</si>
  <si>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</si>
  <si>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</si>
  <si>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</si>
  <si>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</si>
  <si>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</si>
  <si>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</si>
  <si>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</si>
  <si>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</si>
  <si>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</si>
  <si>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</si>
  <si>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</si>
  <si>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</si>
  <si>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</si>
  <si>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</si>
  <si>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</si>
  <si>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</si>
  <si>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</si>
  <si>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</si>
  <si>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</si>
  <si>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</si>
  <si>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</si>
  <si>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</si>
  <si>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</si>
  <si>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</si>
  <si>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</si>
  <si>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</si>
  <si>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</si>
  <si>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</si>
  <si>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</si>
  <si>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</si>
  <si>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</si>
  <si>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</si>
  <si>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</si>
  <si>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</si>
  <si>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</si>
  <si>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</si>
  <si>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</si>
  <si>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</si>
  <si>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</si>
  <si>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</si>
  <si>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</si>
  <si>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</si>
  <si>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</si>
  <si>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</si>
  <si>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</si>
  <si>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</si>
  <si>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</si>
  <si>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</si>
  <si>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</si>
  <si>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</si>
  <si>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</si>
  <si>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</si>
  <si>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</si>
  <si>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</si>
  <si>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</si>
  <si>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</si>
  <si>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</si>
  <si>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</si>
  <si>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</si>
  <si>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</si>
  <si>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</si>
  <si>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</si>
  <si>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</si>
  <si>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</si>
  <si>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</si>
  <si>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</si>
  <si>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</si>
  <si>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</si>
  <si>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</si>
  <si>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</si>
  <si>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</si>
  <si>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</si>
  <si>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</si>
  <si>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</si>
  <si>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</si>
  <si>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</si>
  <si>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</si>
  <si>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</si>
  <si>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</si>
  <si>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</si>
  <si>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</si>
  <si>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</si>
  <si>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</si>
  <si>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</si>
  <si>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</si>
  <si>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</si>
  <si>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</si>
  <si>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</si>
  <si>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</si>
  <si>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</si>
  <si>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</si>
  <si>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</si>
  <si>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</si>
  <si>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</si>
  <si>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</si>
  <si>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</si>
  <si>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</si>
  <si>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</si>
  <si>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</si>
  <si>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</si>
  <si>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</si>
  <si>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</si>
  <si>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</si>
  <si>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</si>
  <si>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</si>
  <si>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</si>
  <si>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</si>
  <si>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</si>
  <si>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</si>
  <si>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</si>
  <si>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</si>
  <si>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</si>
  <si>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</si>
  <si>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</si>
  <si>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</si>
  <si>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</si>
  <si>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</si>
  <si>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</si>
  <si>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</si>
  <si>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</si>
  <si>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</si>
  <si>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</si>
  <si>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</si>
  <si>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</si>
  <si>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</si>
  <si>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</si>
  <si>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</si>
  <si>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</si>
  <si>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</si>
  <si>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</si>
  <si>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</si>
  <si>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</si>
  <si>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</si>
  <si>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</si>
  <si>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</si>
  <si>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</si>
  <si>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</si>
  <si>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</si>
  <si>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</si>
  <si>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</si>
  <si>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</si>
  <si>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</si>
  <si>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</si>
  <si>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</si>
  <si>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</si>
  <si>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</si>
  <si>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</si>
  <si>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</si>
  <si>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</si>
  <si>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</si>
  <si>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</si>
  <si>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</si>
  <si>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</si>
  <si>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</si>
  <si>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</si>
  <si>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</si>
  <si>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</si>
  <si>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</si>
  <si>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</si>
  <si>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</si>
  <si>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</si>
  <si>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</si>
  <si>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</si>
  <si>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</si>
  <si>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</si>
  <si>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</si>
  <si>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</si>
  <si>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</si>
  <si>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</si>
  <si>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</si>
  <si>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</si>
  <si>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</si>
  <si>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</si>
  <si>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</si>
  <si>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</si>
  <si>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</si>
  <si>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</si>
  <si>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</si>
  <si>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</si>
  <si>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</si>
  <si>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</si>
  <si>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</si>
  <si>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</si>
  <si>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</si>
  <si>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</si>
  <si>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</si>
  <si>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</si>
  <si>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</si>
  <si>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</si>
  <si>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</si>
  <si>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</si>
  <si>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</si>
  <si>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</si>
  <si>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</si>
  <si>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</si>
  <si>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</si>
  <si>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</si>
  <si>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</si>
  <si>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</si>
  <si>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</si>
  <si>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</si>
  <si>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</si>
  <si>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</si>
  <si>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</si>
  <si>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</si>
  <si>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</si>
  <si>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</si>
  <si>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</si>
  <si>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</si>
  <si>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</si>
  <si>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</si>
  <si>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</si>
  <si>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</si>
  <si>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</si>
  <si>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</si>
  <si>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</si>
  <si>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</si>
  <si>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</si>
  <si>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</si>
  <si>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</si>
  <si>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</si>
  <si>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</si>
  <si>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</si>
  <si>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</si>
  <si>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</si>
  <si>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</si>
  <si>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</si>
  <si>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</si>
  <si>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</si>
  <si>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</si>
  <si>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</si>
  <si>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</si>
  <si>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</si>
  <si>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</si>
  <si>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</si>
  <si>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</si>
  <si>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</si>
  <si>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</si>
  <si>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</si>
  <si>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</si>
  <si>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</si>
  <si>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</si>
  <si>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</si>
  <si>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</si>
  <si>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</si>
  <si>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</si>
  <si>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</si>
  <si>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</si>
  <si>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</si>
  <si>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</si>
  <si>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</si>
  <si>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</si>
  <si>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</si>
  <si>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</si>
  <si>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</si>
  <si>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</si>
  <si>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</si>
  <si>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</si>
  <si>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</si>
  <si>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</si>
  <si>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</si>
  <si>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</si>
  <si>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</si>
  <si>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</si>
  <si>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</si>
  <si>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</si>
  <si>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</si>
  <si>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</si>
  <si>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</si>
  <si>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</si>
  <si>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</si>
  <si>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</si>
  <si>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</si>
  <si>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</si>
  <si>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</si>
  <si>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</si>
  <si>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</si>
  <si>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</si>
  <si>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</si>
  <si>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</si>
  <si>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</si>
  <si>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</si>
  <si>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</si>
  <si>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</si>
  <si>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</si>
  <si>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</si>
  <si>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</si>
  <si>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</si>
  <si>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</si>
  <si>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</si>
  <si>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</si>
  <si>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</si>
  <si>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</si>
  <si>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</si>
  <si>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</si>
  <si>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</si>
  <si>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</si>
  <si>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</si>
  <si>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</si>
  <si>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</si>
  <si>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</si>
  <si>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</si>
  <si>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</si>
  <si>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</si>
  <si>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</si>
  <si>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</si>
  <si>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</si>
  <si>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</si>
  <si>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</si>
  <si>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</si>
  <si>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</si>
  <si>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</si>
  <si>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</si>
  <si>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</si>
  <si>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</si>
  <si>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</si>
  <si>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</si>
  <si>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</si>
  <si>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</si>
  <si>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</si>
  <si>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</si>
  <si>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</si>
  <si>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</si>
  <si>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</si>
  <si>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</si>
  <si>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</si>
  <si>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</si>
  <si>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</si>
  <si>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</si>
  <si>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</si>
  <si>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</si>
  <si>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</si>
  <si>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</si>
  <si>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</si>
  <si>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</si>
  <si>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</si>
  <si>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</si>
  <si>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</si>
  <si>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</si>
  <si>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</si>
  <si>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</si>
  <si>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</si>
  <si>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</si>
  <si>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</si>
  <si>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</si>
  <si>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</si>
  <si>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</si>
  <si>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</si>
  <si>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</si>
  <si>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</si>
  <si>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</si>
  <si>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</si>
  <si>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</si>
  <si>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</si>
  <si>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</si>
  <si>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</si>
  <si>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</si>
  <si>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</si>
  <si>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</si>
  <si>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</si>
  <si>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</si>
  <si>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</si>
  <si>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</si>
  <si>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</si>
  <si>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</si>
  <si>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</si>
  <si>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</si>
  <si>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</si>
  <si>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</si>
  <si>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</si>
  <si>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</si>
  <si>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</si>
  <si>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</si>
  <si>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</si>
  <si>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</si>
  <si>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</si>
  <si>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</si>
  <si>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</si>
  <si>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</si>
  <si>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</si>
  <si>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</si>
  <si>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</si>
  <si>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</si>
  <si>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</si>
  <si>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</si>
  <si>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</si>
  <si>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</si>
  <si>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</si>
  <si>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</si>
  <si>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</si>
  <si>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</si>
  <si>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</si>
  <si>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</si>
  <si>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</si>
  <si>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</si>
  <si>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</si>
  <si>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</si>
  <si>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</si>
  <si>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</si>
  <si>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</si>
  <si>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</si>
  <si>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</si>
  <si>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</si>
  <si>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</si>
  <si>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</si>
  <si>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</si>
  <si>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</si>
  <si>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</si>
  <si>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</si>
  <si>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</si>
  <si>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</si>
  <si>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</si>
  <si>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</si>
  <si>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</si>
  <si>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</si>
  <si>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</si>
  <si>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</si>
  <si>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</si>
  <si>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</si>
  <si>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</si>
  <si>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</si>
  <si>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</si>
  <si>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</si>
  <si>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</si>
  <si>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</si>
  <si>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</si>
  <si>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</si>
  <si>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</si>
  <si>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</si>
  <si>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</si>
  <si>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</si>
  <si>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</si>
  <si>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</si>
  <si>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</si>
  <si>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</si>
  <si>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</si>
  <si>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</si>
  <si>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</si>
  <si>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</si>
  <si>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</si>
  <si>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</si>
  <si>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</si>
  <si>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</si>
  <si>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</si>
  <si>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</si>
  <si>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</si>
  <si>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</si>
  <si>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</si>
  <si>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</si>
  <si>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</si>
  <si>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</si>
  <si>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</si>
  <si>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</si>
  <si>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</si>
  <si>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</si>
  <si>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</si>
  <si>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</si>
  <si>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</si>
  <si>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</si>
  <si>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</si>
  <si>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</si>
  <si>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</si>
  <si>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</si>
  <si>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</si>
  <si>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</si>
  <si>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</si>
  <si>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</si>
  <si>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</si>
  <si>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</si>
  <si>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</si>
  <si>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</si>
  <si>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</si>
  <si>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</si>
  <si>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</si>
  <si>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</si>
  <si>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</si>
  <si>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</si>
  <si>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</si>
  <si>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</si>
  <si>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</si>
  <si>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</si>
  <si>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</si>
  <si>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</si>
  <si>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</si>
  <si>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</si>
  <si>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</si>
  <si>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</si>
  <si>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</si>
  <si>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</si>
  <si>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</si>
  <si>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</si>
  <si>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</si>
  <si>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</si>
  <si>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</si>
  <si>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</si>
  <si>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</si>
  <si>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</si>
  <si>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</si>
  <si>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</si>
  <si>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</si>
  <si>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</si>
  <si>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</si>
  <si>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</si>
  <si>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</si>
  <si>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</si>
  <si>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</si>
  <si>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</si>
  <si>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</si>
  <si>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</si>
  <si>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</si>
  <si>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</si>
  <si>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</si>
  <si>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</si>
  <si>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</si>
  <si>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</si>
  <si>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</si>
  <si>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</si>
  <si>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</si>
  <si>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</si>
  <si>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</si>
  <si>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</si>
  <si>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</si>
  <si>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</si>
  <si>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</si>
  <si>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</si>
  <si>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</si>
  <si>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</si>
  <si>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</si>
  <si>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</si>
  <si>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</si>
  <si>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</si>
  <si>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</si>
  <si>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</si>
  <si>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</si>
  <si>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</si>
  <si>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</si>
  <si>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</si>
  <si>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</si>
  <si>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</si>
  <si>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</si>
  <si>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</si>
  <si>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</si>
  <si>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</si>
  <si>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</si>
  <si>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</si>
  <si>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</si>
  <si>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</si>
  <si>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</si>
  <si>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</si>
  <si>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</si>
  <si>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</si>
  <si>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</si>
  <si>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</si>
  <si>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</si>
  <si>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</si>
  <si>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</si>
  <si>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</si>
  <si>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</si>
  <si>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</si>
  <si>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</si>
  <si>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</si>
  <si>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</si>
  <si>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</si>
  <si>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</si>
  <si>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</si>
  <si>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</si>
  <si>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</si>
  <si>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</si>
  <si>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</si>
  <si>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</si>
  <si>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</si>
  <si>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</si>
  <si>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</si>
  <si>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</si>
  <si>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</si>
  <si>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</si>
  <si>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</si>
  <si>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</si>
  <si>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</si>
  <si>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</si>
  <si>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</si>
  <si>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</si>
  <si>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</si>
  <si>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</si>
  <si>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</si>
  <si>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</si>
  <si>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</si>
  <si>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</si>
  <si>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</si>
  <si>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</si>
  <si>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</si>
  <si>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</si>
  <si>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</si>
  <si>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</si>
  <si>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</si>
  <si>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</si>
  <si>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</si>
  <si>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</si>
  <si>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</si>
  <si>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</si>
  <si>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</si>
  <si>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</si>
  <si>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</si>
  <si>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</si>
  <si>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</si>
  <si>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</si>
  <si>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</si>
  <si>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</si>
  <si>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</si>
  <si>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</si>
  <si>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</si>
  <si>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</si>
  <si>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</si>
  <si>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</si>
  <si>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</si>
  <si>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</si>
  <si>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</si>
  <si>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</si>
  <si>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</si>
  <si>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</si>
  <si>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</si>
  <si>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</si>
  <si>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</si>
  <si>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</si>
  <si>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</si>
  <si>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</si>
  <si>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</si>
  <si>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</si>
  <si>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</si>
  <si>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</si>
  <si>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</si>
  <si>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</si>
  <si>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</si>
  <si>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</si>
  <si>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</si>
  <si>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</si>
  <si>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</si>
  <si>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</si>
  <si>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</si>
  <si>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</si>
  <si>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</si>
  <si>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</si>
  <si>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</si>
  <si>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</si>
  <si>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</si>
  <si>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</si>
  <si>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</si>
  <si>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</si>
  <si>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</si>
  <si>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</si>
  <si>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</si>
  <si>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</si>
  <si>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</si>
  <si>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</si>
  <si>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</si>
  <si>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</si>
  <si>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</si>
  <si>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</si>
  <si>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</si>
  <si>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</si>
  <si>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</si>
  <si>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</si>
  <si>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</si>
  <si>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</si>
  <si>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</si>
  <si>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</si>
  <si>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</si>
  <si>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</si>
  <si>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</si>
  <si>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</si>
  <si>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</si>
  <si>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</si>
  <si>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</si>
  <si>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</si>
  <si>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</si>
  <si>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</si>
  <si>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</si>
  <si>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</si>
  <si>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</si>
  <si>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</si>
  <si>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</si>
  <si>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</si>
  <si>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</si>
  <si>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</si>
  <si>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</si>
  <si>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</si>
  <si>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</si>
  <si>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</si>
  <si>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</si>
  <si>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</si>
  <si>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</si>
  <si>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</si>
  <si>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</si>
  <si>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</si>
  <si>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</si>
  <si>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</si>
  <si>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</si>
  <si>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</si>
  <si>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</si>
  <si>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</si>
  <si>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</si>
  <si>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</si>
  <si>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</si>
  <si>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</si>
  <si>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</si>
  <si>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</si>
  <si>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</si>
  <si>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</si>
  <si>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</si>
  <si>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</si>
  <si>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</si>
  <si>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</si>
  <si>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</si>
  <si>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</si>
  <si>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</si>
  <si>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</si>
  <si>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</si>
  <si>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</si>
  <si>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</si>
  <si>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</si>
  <si>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</si>
  <si>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</si>
  <si>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</si>
  <si>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</si>
  <si>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</si>
  <si>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</si>
  <si>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</si>
  <si>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</si>
  <si>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</si>
  <si>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</si>
  <si>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</si>
  <si>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</si>
  <si>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</si>
  <si>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</si>
  <si>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</si>
  <si>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</si>
  <si>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</si>
  <si>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</si>
  <si>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</si>
  <si>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</si>
  <si>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</si>
  <si>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</si>
  <si>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</si>
  <si>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</si>
  <si>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</si>
  <si>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</si>
  <si>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</si>
  <si>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</si>
  <si>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</si>
  <si>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</si>
  <si>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</si>
  <si>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</si>
  <si>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</si>
  <si>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</si>
  <si>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</si>
  <si>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</si>
  <si>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</si>
  <si>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</si>
  <si>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</si>
  <si>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</si>
  <si>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</si>
  <si>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</si>
  <si>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</si>
  <si>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</si>
  <si>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</si>
  <si>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</si>
  <si>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</si>
  <si>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</si>
  <si>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</si>
  <si>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</si>
  <si>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</si>
  <si>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</si>
  <si>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</si>
  <si>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</si>
  <si>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</si>
  <si>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</si>
  <si>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</si>
  <si>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</si>
  <si>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</si>
  <si>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</si>
  <si>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</si>
  <si>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</si>
  <si>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</si>
  <si>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</si>
  <si>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</si>
  <si>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</si>
  <si>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</si>
  <si>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</si>
  <si>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</si>
  <si>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</si>
  <si>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</si>
  <si>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</si>
  <si>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</si>
  <si>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</si>
  <si>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</si>
  <si>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</si>
  <si>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</si>
  <si>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</si>
  <si>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</si>
  <si>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</si>
  <si>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</si>
  <si>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</si>
  <si>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</si>
  <si>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</si>
  <si>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</si>
  <si>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</si>
  <si>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</si>
  <si>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</si>
  <si>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</si>
  <si>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</si>
  <si>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</si>
  <si>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</si>
  <si>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</si>
  <si>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</si>
  <si>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</si>
  <si>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</si>
  <si>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</si>
  <si>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</si>
  <si>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</si>
  <si>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</si>
  <si>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</si>
  <si>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</si>
  <si>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</si>
  <si>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</si>
  <si>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</si>
  <si>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</si>
  <si>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</si>
  <si>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</si>
  <si>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</si>
  <si>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</si>
  <si>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</si>
  <si>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</si>
  <si>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</si>
  <si>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</si>
  <si>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</si>
  <si>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</si>
  <si>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</si>
  <si>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</si>
  <si>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</si>
  <si>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</si>
  <si>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</si>
  <si>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</si>
  <si>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</si>
  <si>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</si>
  <si>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</si>
  <si>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</si>
  <si>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</si>
  <si>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</si>
  <si>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</si>
  <si>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</si>
  <si>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</si>
  <si>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</si>
  <si>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</si>
  <si>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</si>
  <si>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</si>
  <si>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</si>
  <si>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</si>
  <si>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</si>
  <si>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</si>
  <si>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</si>
  <si>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</si>
  <si>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</si>
  <si>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</si>
  <si>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</si>
  <si>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</si>
  <si>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</si>
  <si>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</si>
  <si>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</si>
  <si>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</si>
  <si>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</si>
  <si>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</si>
  <si>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</si>
  <si>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</si>
  <si>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</si>
  <si>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</si>
  <si>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</si>
  <si>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</si>
  <si>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</si>
  <si>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</si>
  <si>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</si>
  <si>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</si>
  <si>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</si>
  <si>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</si>
  <si>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</si>
  <si>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</si>
  <si>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</si>
  <si>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</si>
  <si>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</si>
  <si>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</si>
  <si>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</si>
  <si>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</si>
  <si>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</si>
  <si>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</si>
  <si>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</si>
  <si>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</si>
  <si>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</si>
  <si>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</si>
  <si>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</si>
  <si>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</si>
  <si>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</si>
  <si>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</si>
  <si>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</si>
  <si>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</si>
  <si>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</si>
  <si>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</si>
  <si>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</si>
  <si>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</si>
  <si>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</si>
  <si>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</si>
  <si>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</si>
  <si>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</si>
  <si>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</si>
  <si>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</si>
  <si>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</si>
  <si>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</si>
  <si>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</si>
  <si>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</si>
  <si>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</si>
  <si>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</si>
  <si>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</si>
  <si>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</si>
  <si>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</si>
  <si>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</si>
  <si>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</si>
  <si>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</si>
  <si>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</si>
  <si>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</si>
  <si>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</si>
  <si>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</si>
  <si>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</si>
  <si>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</si>
  <si>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</si>
  <si>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</si>
  <si>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</si>
  <si>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</si>
  <si>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</si>
  <si>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</si>
  <si>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</si>
  <si>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</si>
  <si>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</si>
  <si>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</si>
  <si>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</si>
  <si>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</si>
  <si>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</si>
  <si>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</si>
  <si>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</si>
  <si>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</si>
  <si>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</si>
  <si>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</si>
  <si>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</si>
  <si>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</si>
  <si>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</si>
  <si>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</si>
  <si>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</si>
  <si>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</si>
  <si>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</si>
  <si>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</si>
  <si>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</si>
  <si>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</si>
  <si>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</si>
  <si>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</si>
  <si>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</si>
  <si>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</si>
  <si>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</si>
  <si>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</si>
  <si>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</si>
  <si>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</si>
  <si>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</si>
  <si>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</si>
  <si>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</si>
  <si>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</si>
  <si>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</si>
  <si>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</si>
  <si>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</si>
  <si>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</si>
  <si>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</si>
  <si>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</si>
  <si>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</si>
  <si>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</si>
  <si>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</si>
  <si>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</si>
  <si>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</si>
  <si>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</si>
  <si>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</si>
  <si>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</si>
  <si>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</si>
  <si>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</si>
  <si>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</si>
  <si>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</si>
  <si>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</si>
  <si>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</si>
  <si>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</si>
  <si>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</si>
  <si>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</si>
  <si>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</si>
  <si>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</si>
  <si>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</si>
  <si>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</si>
  <si>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</si>
  <si>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</si>
  <si>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</si>
  <si>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</si>
  <si>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</si>
  <si>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</si>
  <si>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</si>
  <si>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</si>
  <si>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</si>
  <si>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</si>
  <si>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</si>
  <si>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</si>
  <si>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</si>
  <si>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</si>
  <si>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</si>
  <si>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</si>
  <si>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</si>
  <si>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</si>
  <si>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</si>
  <si>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</si>
  <si>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</si>
  <si>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</si>
  <si>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</si>
  <si>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</si>
  <si>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</si>
  <si>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</si>
  <si>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</si>
  <si>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</si>
  <si>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</si>
  <si>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</si>
  <si>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</si>
  <si>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</si>
  <si>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</si>
  <si>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</si>
  <si>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</si>
  <si>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</si>
  <si>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</si>
  <si>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</si>
  <si>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</si>
  <si>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</si>
  <si>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</si>
  <si>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</si>
  <si>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</si>
  <si>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</si>
  <si>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</si>
  <si>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</si>
  <si>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</si>
  <si>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</si>
  <si>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</si>
  <si>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</si>
  <si>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</si>
  <si>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</si>
  <si>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</si>
  <si>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</si>
  <si>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</si>
  <si>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</si>
  <si>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</si>
  <si>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</si>
  <si>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</si>
  <si>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</si>
  <si>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</si>
  <si>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</si>
  <si>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</si>
  <si>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</si>
  <si>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</si>
  <si>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</si>
  <si>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</si>
  <si>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</si>
  <si>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</si>
  <si>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</si>
  <si>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</si>
  <si>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</si>
  <si>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</si>
  <si>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</si>
  <si>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</si>
  <si>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</si>
  <si>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</si>
  <si>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</si>
  <si>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</si>
  <si>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</si>
  <si>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</si>
  <si>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</si>
  <si>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</si>
  <si>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</si>
  <si>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</si>
  <si>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</si>
  <si>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</si>
  <si>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</si>
  <si>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</si>
  <si>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</si>
  <si>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</si>
  <si>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</si>
  <si>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</si>
  <si>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</si>
  <si>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</si>
  <si>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</si>
  <si>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</si>
  <si>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</si>
  <si>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</si>
  <si>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</si>
  <si>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</si>
  <si>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</si>
  <si>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</si>
  <si>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</si>
  <si>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</si>
  <si>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</si>
  <si>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</si>
  <si>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</si>
  <si>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</si>
  <si>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</si>
  <si>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</si>
  <si>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</si>
  <si>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</si>
  <si>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</si>
  <si>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</si>
  <si>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</si>
  <si>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</si>
  <si>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</si>
  <si>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</si>
  <si>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</si>
  <si>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</si>
  <si>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</si>
  <si>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</si>
  <si>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</si>
  <si>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</si>
  <si>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</si>
  <si>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</si>
  <si>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</si>
  <si>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</si>
  <si>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</si>
  <si>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</si>
  <si>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</si>
  <si>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</si>
  <si>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</si>
  <si>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</si>
  <si>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</si>
  <si>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</si>
  <si>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</si>
  <si>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</si>
  <si>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</si>
  <si>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</si>
  <si>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</si>
  <si>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</si>
  <si>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</si>
  <si>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</si>
  <si>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</si>
  <si>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</si>
  <si>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</si>
  <si>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</si>
  <si>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</si>
  <si>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</si>
  <si>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</si>
  <si>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</si>
  <si>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</si>
  <si>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</si>
  <si>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</si>
  <si>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</si>
  <si>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</si>
  <si>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</si>
  <si>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</si>
  <si>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</si>
  <si>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</si>
  <si>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</si>
  <si>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</si>
  <si>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</si>
  <si>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</si>
  <si>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</si>
  <si>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</si>
  <si>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</si>
  <si>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</si>
  <si>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</si>
  <si>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</si>
  <si>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</si>
  <si>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</si>
  <si>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</si>
  <si>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</si>
  <si>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</si>
  <si>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</si>
  <si>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</si>
  <si>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</si>
  <si>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</si>
  <si>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</si>
  <si>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</si>
  <si>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</si>
  <si>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</si>
  <si>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</si>
  <si>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</si>
  <si>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</si>
  <si>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</si>
  <si>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</si>
  <si>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</si>
  <si>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</si>
  <si>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</si>
  <si>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</si>
  <si>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</si>
  <si>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</si>
  <si>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</si>
  <si>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</si>
  <si>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</si>
  <si>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</si>
  <si>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</si>
  <si>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</si>
  <si>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</si>
  <si>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</si>
  <si>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</si>
  <si>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</si>
  <si>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</si>
  <si>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</si>
  <si>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</si>
  <si>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</si>
  <si>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</si>
  <si>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</si>
  <si>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</si>
  <si>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</si>
  <si>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</si>
  <si>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</si>
  <si>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</si>
  <si>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</si>
  <si>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</si>
  <si>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</si>
  <si>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</si>
  <si>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</si>
  <si>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</si>
  <si>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</si>
  <si>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</si>
  <si>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</si>
  <si>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</si>
  <si>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</si>
  <si>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</si>
  <si>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</si>
  <si>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</si>
  <si>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</si>
  <si>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</si>
  <si>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</si>
  <si>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</si>
  <si>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</si>
  <si>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</si>
  <si>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</si>
  <si>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</si>
  <si>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</si>
  <si>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</si>
  <si>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</si>
  <si>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</si>
  <si>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</si>
  <si>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</si>
  <si>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</si>
  <si>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</si>
  <si>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</si>
  <si>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</si>
  <si>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</si>
  <si>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</si>
  <si>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</si>
  <si>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</si>
  <si>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</si>
  <si>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</si>
  <si>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</si>
  <si>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</si>
  <si>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</si>
  <si>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</si>
  <si>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</si>
  <si>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</si>
  <si>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</si>
  <si>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</si>
  <si>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</si>
  <si>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</si>
  <si>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</si>
  <si>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</si>
  <si>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</si>
  <si>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</si>
  <si>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</si>
  <si>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</si>
  <si>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</si>
  <si>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</si>
  <si>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</si>
  <si>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</si>
  <si>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</si>
  <si>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</si>
  <si>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</si>
  <si>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</si>
  <si>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</si>
  <si>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</si>
  <si>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</si>
  <si>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</si>
  <si>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</si>
  <si>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</si>
  <si>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</si>
  <si>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</si>
  <si>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</si>
  <si>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</si>
  <si>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</si>
  <si>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</si>
  <si>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</si>
  <si>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</si>
  <si>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</si>
  <si>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</si>
  <si>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</si>
  <si>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</si>
  <si>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</si>
  <si>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</si>
  <si>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</si>
  <si>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</si>
  <si>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</si>
  <si>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</si>
  <si>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</si>
  <si>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</si>
  <si>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</si>
  <si>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</si>
  <si>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</si>
  <si>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</si>
  <si>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</si>
  <si>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</si>
  <si>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</si>
  <si>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</si>
  <si>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</si>
  <si>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</si>
  <si>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</si>
  <si>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</si>
  <si>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</si>
  <si>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</si>
  <si>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</si>
  <si>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</si>
  <si>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</si>
  <si>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</si>
  <si>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</si>
  <si>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</si>
  <si>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</si>
  <si>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</si>
  <si>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</si>
  <si>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</si>
  <si>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</si>
  <si>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</si>
  <si>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</si>
  <si>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</si>
  <si>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</si>
  <si>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</si>
  <si>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</si>
  <si>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</si>
  <si>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</si>
  <si>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</si>
  <si>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</si>
  <si>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</si>
  <si>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</si>
  <si>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</si>
  <si>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</si>
  <si>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</si>
  <si>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</si>
  <si>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</si>
  <si>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</si>
  <si>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</si>
  <si>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</si>
  <si>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</si>
  <si>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</si>
  <si>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</si>
  <si>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</si>
  <si>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</si>
  <si>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</si>
  <si>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</si>
  <si>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</si>
  <si>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</si>
  <si>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</si>
  <si>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</si>
  <si>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</si>
  <si>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</si>
  <si>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</si>
  <si>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</si>
  <si>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</si>
  <si>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</si>
  <si>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</si>
  <si>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</si>
  <si>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</si>
  <si>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</si>
  <si>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</si>
  <si>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</si>
  <si>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</si>
  <si>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</si>
  <si>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</si>
  <si>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</si>
  <si>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</si>
  <si>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</si>
  <si>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</si>
  <si>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</si>
  <si>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</si>
  <si>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</si>
  <si>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</si>
  <si>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</si>
  <si>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</si>
  <si>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</si>
  <si>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</si>
  <si>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</si>
  <si>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</si>
  <si>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</si>
  <si>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</si>
  <si>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</si>
  <si>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</si>
  <si>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</si>
  <si>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</si>
  <si>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</si>
  <si>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</si>
  <si>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</si>
  <si>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</si>
  <si>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</si>
  <si>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</si>
  <si>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</si>
  <si>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</si>
  <si>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</si>
  <si>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</si>
  <si>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</si>
  <si>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</si>
  <si>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</si>
  <si>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</si>
  <si>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</si>
  <si>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</si>
  <si>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</si>
  <si>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</si>
  <si>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</si>
  <si>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</si>
  <si>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</si>
  <si>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</si>
  <si>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</si>
  <si>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</si>
  <si>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</si>
  <si>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</si>
  <si>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</si>
  <si>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</si>
  <si>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</si>
  <si>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</si>
  <si>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</si>
  <si>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</si>
  <si>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</si>
  <si>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</si>
  <si>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</si>
  <si>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</si>
  <si>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</si>
  <si>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</si>
  <si>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</si>
  <si>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</si>
  <si>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</si>
  <si>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</si>
  <si>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</si>
  <si>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</si>
  <si>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</si>
  <si>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</si>
  <si>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</si>
  <si>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</si>
  <si>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</si>
  <si>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</si>
  <si>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</si>
  <si>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</si>
  <si>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</si>
  <si>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</si>
  <si>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</si>
  <si>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</si>
  <si>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</si>
  <si>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</si>
  <si>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</si>
  <si>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</si>
  <si>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</si>
  <si>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</si>
  <si>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</si>
  <si>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</si>
  <si>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</si>
  <si>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</si>
  <si>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</si>
  <si>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</si>
  <si>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</si>
  <si>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</si>
  <si>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</si>
  <si>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</si>
  <si>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</si>
  <si>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</si>
  <si>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</si>
  <si>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</si>
  <si>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</si>
  <si>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</si>
  <si>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</si>
  <si>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</si>
  <si>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</si>
  <si>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</si>
  <si>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</si>
  <si>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</si>
  <si>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</si>
  <si>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</si>
  <si>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</si>
  <si>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</si>
  <si>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</si>
  <si>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</si>
  <si>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</si>
  <si>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</si>
  <si>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</si>
  <si>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</si>
  <si>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</si>
  <si>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</si>
  <si>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</si>
  <si>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</si>
  <si>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</si>
  <si>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</si>
  <si>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</si>
  <si>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</si>
  <si>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</si>
  <si>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</si>
  <si>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</si>
  <si>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</si>
  <si>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</si>
  <si>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</si>
  <si>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</si>
  <si>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</si>
  <si>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</si>
  <si>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</si>
  <si>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</si>
  <si>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</si>
  <si>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</si>
  <si>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</si>
  <si>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</si>
  <si>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</si>
  <si>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</si>
  <si>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</si>
  <si>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</si>
  <si>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</si>
  <si>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</si>
  <si>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</si>
  <si>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</si>
  <si>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</si>
  <si>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</si>
  <si>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</si>
  <si>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</si>
  <si>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</si>
  <si>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</si>
  <si>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</si>
  <si>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</si>
  <si>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</si>
  <si>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</si>
  <si>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</si>
  <si>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</si>
  <si>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</si>
  <si>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</si>
  <si>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</si>
  <si>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</si>
  <si>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</si>
  <si>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</si>
  <si>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</si>
  <si>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</si>
  <si>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</si>
  <si>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</si>
  <si>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</si>
  <si>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</si>
  <si>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</si>
  <si>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</si>
  <si>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</si>
  <si>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</si>
  <si>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</si>
  <si>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</si>
  <si>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</si>
  <si>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</si>
  <si>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</si>
  <si>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</si>
  <si>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</si>
  <si>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</si>
  <si>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</si>
  <si>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</si>
  <si>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</si>
  <si>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</si>
  <si>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</si>
  <si>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</si>
  <si>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</si>
  <si>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</si>
  <si>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</si>
  <si>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</si>
  <si>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</si>
  <si>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</si>
  <si>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</si>
  <si>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</si>
  <si>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</si>
  <si>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</si>
  <si>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</si>
  <si>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</si>
  <si>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</si>
  <si>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</si>
  <si>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</si>
  <si>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</si>
  <si>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</si>
  <si>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</si>
  <si>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</si>
  <si>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</si>
  <si>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</si>
  <si>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</si>
  <si>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</si>
  <si>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</si>
  <si>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</si>
  <si>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</si>
  <si>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</si>
  <si>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</si>
  <si>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</si>
  <si>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</si>
  <si>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</si>
  <si>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</si>
  <si>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</si>
  <si>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</si>
  <si>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</si>
  <si>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</si>
  <si>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</si>
  <si>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</si>
  <si>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</si>
  <si>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</si>
  <si>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</si>
  <si>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</si>
  <si>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</si>
  <si>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</si>
  <si>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</si>
  <si>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</si>
  <si>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</si>
  <si>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</si>
  <si>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</si>
  <si>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</si>
  <si>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</si>
  <si>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</si>
  <si>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</si>
  <si>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</si>
  <si>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</si>
  <si>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</si>
  <si>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</si>
  <si>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</si>
  <si>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</si>
  <si>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</si>
  <si>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</si>
  <si>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</si>
  <si>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</si>
  <si>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</si>
  <si>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</si>
  <si>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</si>
  <si>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</si>
  <si>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</si>
  <si>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</si>
  <si>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</si>
  <si>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</si>
  <si>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</si>
  <si>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</si>
  <si>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</si>
  <si>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</si>
  <si>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</si>
  <si>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</si>
  <si>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</si>
  <si>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</si>
  <si>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</si>
  <si>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</si>
  <si>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</si>
  <si>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</si>
  <si>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</si>
  <si>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</si>
  <si>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</si>
  <si>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</si>
  <si>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</si>
  <si>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</si>
  <si>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</si>
  <si>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</si>
  <si>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</si>
  <si>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</si>
  <si>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</si>
  <si>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</si>
  <si>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</si>
  <si>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</si>
  <si>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</si>
  <si>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</si>
  <si>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</si>
  <si>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</si>
  <si>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</si>
  <si>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</si>
  <si>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</si>
  <si>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</si>
  <si>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</si>
  <si>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</si>
  <si>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</si>
  <si>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</si>
  <si>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</si>
  <si>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</si>
  <si>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</si>
  <si>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</si>
  <si>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</si>
  <si>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</si>
  <si>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</si>
  <si>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</si>
  <si>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</si>
  <si>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</si>
  <si>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</si>
  <si>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</si>
  <si>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</si>
  <si>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</si>
  <si>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</si>
  <si>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</si>
  <si>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</si>
  <si>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</si>
  <si>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</si>
  <si>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</si>
  <si>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</si>
  <si>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</si>
  <si>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</si>
  <si>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</si>
  <si>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</si>
  <si>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</si>
  <si>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</si>
  <si>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</si>
  <si>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</si>
  <si>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</si>
  <si>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</si>
  <si>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</si>
  <si>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</si>
  <si>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</si>
  <si>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</si>
  <si>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</si>
  <si>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</si>
  <si>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</si>
  <si>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</si>
  <si>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</si>
  <si>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</si>
  <si>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</si>
  <si>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</si>
  <si>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</si>
  <si>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</si>
  <si>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</si>
  <si>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</si>
  <si>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</si>
  <si>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</si>
  <si>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</si>
  <si>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</si>
  <si>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</si>
  <si>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</si>
  <si>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</si>
  <si>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</si>
  <si>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</si>
  <si>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</si>
  <si>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</si>
  <si>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</si>
  <si>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</si>
  <si>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</si>
  <si>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</si>
  <si>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</si>
  <si>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</si>
  <si>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</si>
  <si>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</si>
  <si>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</si>
  <si>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</si>
  <si>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</si>
  <si>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</si>
  <si>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</si>
  <si>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</si>
  <si>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</si>
  <si>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</si>
  <si>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</si>
  <si>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</si>
  <si>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</si>
  <si>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</si>
  <si>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</si>
  <si>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</si>
  <si>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</si>
  <si>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</si>
  <si>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</si>
  <si>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</si>
  <si>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</si>
  <si>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</si>
  <si>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</si>
  <si>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</si>
  <si>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</si>
  <si>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</si>
  <si>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</si>
  <si>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</si>
  <si>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</si>
  <si>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</si>
  <si>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</si>
  <si>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</si>
  <si>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</si>
  <si>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</si>
  <si>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</si>
  <si>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</si>
  <si>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</si>
  <si>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</si>
  <si>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</si>
  <si>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</si>
  <si>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</si>
  <si>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</si>
  <si>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</si>
  <si>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</si>
  <si>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</si>
  <si>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</si>
  <si>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</si>
  <si>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</si>
  <si>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</si>
  <si>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</si>
  <si>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</si>
  <si>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</si>
  <si>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</si>
  <si>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</si>
  <si>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</si>
  <si>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</si>
  <si>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</si>
  <si>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</si>
  <si>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</si>
  <si>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</si>
  <si>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</si>
  <si>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</si>
  <si>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</si>
  <si>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</si>
  <si>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</si>
  <si>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</si>
  <si>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</si>
  <si>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</si>
  <si>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</si>
  <si>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</si>
  <si>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</si>
  <si>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</si>
  <si>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</si>
  <si>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</si>
  <si>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</si>
  <si>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</si>
  <si>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</si>
  <si>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</si>
  <si>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</si>
  <si>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</si>
  <si>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</si>
  <si>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</si>
  <si>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</si>
  <si>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</si>
  <si>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</si>
  <si>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</si>
  <si>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</si>
  <si>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</si>
  <si>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</si>
  <si>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</si>
  <si>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</si>
  <si>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</si>
  <si>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</si>
  <si>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</si>
  <si>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</si>
  <si>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</si>
  <si>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</si>
  <si>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</si>
  <si>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</si>
  <si>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</si>
  <si>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</si>
  <si>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</si>
  <si>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</si>
  <si>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</si>
  <si>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</si>
  <si>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</si>
  <si>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</si>
  <si>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</si>
  <si>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</si>
  <si>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</si>
  <si>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</si>
  <si>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</si>
  <si>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</si>
  <si>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</si>
  <si>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</si>
  <si>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</si>
  <si>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</si>
  <si>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</si>
  <si>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</si>
  <si>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</si>
  <si>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</si>
  <si>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</si>
  <si>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</si>
  <si>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</si>
  <si>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</si>
  <si>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</si>
  <si>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</si>
  <si>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</si>
  <si>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</si>
  <si>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</si>
  <si>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</si>
  <si>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</si>
  <si>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</si>
  <si>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</si>
  <si>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</si>
  <si>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</si>
  <si>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</si>
  <si>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</si>
  <si>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</si>
  <si>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</si>
  <si>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</si>
  <si>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</si>
  <si>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</si>
  <si>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</si>
  <si>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</si>
  <si>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</si>
  <si>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</si>
  <si>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</si>
  <si>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</si>
  <si>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</si>
  <si>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</si>
  <si>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</si>
  <si>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</si>
  <si>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</si>
  <si>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</si>
  <si>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</si>
  <si>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</si>
  <si>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</si>
  <si>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</si>
  <si>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</si>
  <si>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</si>
  <si>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</si>
  <si>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</si>
  <si>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</si>
  <si>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</si>
  <si>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</si>
  <si>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</si>
  <si>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</si>
  <si>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</si>
  <si>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</si>
  <si>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</si>
  <si>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</si>
  <si>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</si>
  <si>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</si>
  <si>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</si>
  <si>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</si>
  <si>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</si>
  <si>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</si>
  <si>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</si>
  <si>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</si>
  <si>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</si>
  <si>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</si>
  <si>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</si>
  <si>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</si>
  <si>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</si>
  <si>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</si>
  <si>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</si>
  <si>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</si>
  <si>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</si>
  <si>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</si>
  <si>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</si>
  <si>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</si>
  <si>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</si>
  <si>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</si>
  <si>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</si>
  <si>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</si>
  <si>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</si>
  <si>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</si>
  <si>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</si>
  <si>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</si>
  <si>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</si>
  <si>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</si>
  <si>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</si>
  <si>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</si>
  <si>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</si>
  <si>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</si>
  <si>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</si>
  <si>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</si>
  <si>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</si>
  <si>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</si>
  <si>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</si>
  <si>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</si>
  <si>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</si>
  <si>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</si>
  <si>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</si>
  <si>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</si>
  <si>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</si>
  <si>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</si>
  <si>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</si>
  <si>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</si>
  <si>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</si>
  <si>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</si>
  <si>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</si>
  <si>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</si>
  <si>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</si>
  <si>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</si>
  <si>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</si>
  <si>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</si>
  <si>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</si>
  <si>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</si>
  <si>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</si>
  <si>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</si>
  <si>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</si>
  <si>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</si>
  <si>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</si>
  <si>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</si>
  <si>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</si>
  <si>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</si>
  <si>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</si>
  <si>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</si>
  <si>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</si>
  <si>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</si>
  <si>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</si>
  <si>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</si>
  <si>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</si>
  <si>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</si>
  <si>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</si>
  <si>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</si>
  <si>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</si>
  <si>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</si>
  <si>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</si>
  <si>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</si>
  <si>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</si>
  <si>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</si>
  <si>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</si>
  <si>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</si>
  <si>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</si>
  <si>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</si>
  <si>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</si>
  <si>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</si>
  <si>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</si>
  <si>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</si>
  <si>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</si>
  <si>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</si>
  <si>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</si>
  <si>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</si>
  <si>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</si>
  <si>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</si>
  <si>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</si>
  <si>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</si>
  <si>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</si>
  <si>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</si>
  <si>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</si>
  <si>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</si>
  <si>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</si>
  <si>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</si>
  <si>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</si>
  <si>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</si>
  <si>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</si>
  <si>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</si>
  <si>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</si>
  <si>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</si>
  <si>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</si>
  <si>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</si>
  <si>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</si>
  <si>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</si>
  <si>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</si>
  <si>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</si>
  <si>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</si>
  <si>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</si>
  <si>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</si>
  <si>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</si>
  <si>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</si>
  <si>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</si>
  <si>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</si>
  <si>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</si>
  <si>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</si>
  <si>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</si>
  <si>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</si>
  <si>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</si>
  <si>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</si>
  <si>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</si>
  <si>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</si>
  <si>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</si>
  <si>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</si>
  <si>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</si>
  <si>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</si>
  <si>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</si>
  <si>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</si>
  <si>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</si>
  <si>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</si>
  <si>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</si>
  <si>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</si>
  <si>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</si>
  <si>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</si>
  <si>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</si>
  <si>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</si>
  <si>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</si>
  <si>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</si>
  <si>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</si>
  <si>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</si>
  <si>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</si>
  <si>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</si>
  <si>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</si>
  <si>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</si>
  <si>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</si>
  <si>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</si>
  <si>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</si>
  <si>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</si>
  <si>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</si>
  <si>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</si>
  <si>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</si>
  <si>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</si>
  <si>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</si>
  <si>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</si>
  <si>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</si>
  <si>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</si>
  <si>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</si>
  <si>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</si>
  <si>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</si>
  <si>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</si>
  <si>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</si>
  <si>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</si>
  <si>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</si>
  <si>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</si>
  <si>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</si>
  <si>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</si>
  <si>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</si>
  <si>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</si>
  <si>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</si>
  <si>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</si>
  <si>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</si>
  <si>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</si>
  <si>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</si>
  <si>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</si>
  <si>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</si>
  <si>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</si>
  <si>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</si>
  <si>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</si>
  <si>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</si>
  <si>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</si>
  <si>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</si>
  <si>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</si>
  <si>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</si>
  <si>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</si>
  <si>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</si>
  <si>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</si>
  <si>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</si>
  <si>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</si>
  <si>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</si>
  <si>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</si>
  <si>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</si>
  <si>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</si>
  <si>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</si>
  <si>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</si>
  <si>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</si>
  <si>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</si>
  <si>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</si>
  <si>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</si>
  <si>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</si>
  <si>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</si>
  <si>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</si>
  <si>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</si>
  <si>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</si>
  <si>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</si>
  <si>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</si>
  <si>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</si>
  <si>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</si>
  <si>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</si>
  <si>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</si>
  <si>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</si>
  <si>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</si>
  <si>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</si>
  <si>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</si>
  <si>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</si>
  <si>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</si>
  <si>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</si>
  <si>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</si>
  <si>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</si>
  <si>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</si>
  <si>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</si>
  <si>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</si>
  <si>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</si>
  <si>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</si>
  <si>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</si>
  <si>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</si>
  <si>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</si>
  <si>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</si>
  <si>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</si>
  <si>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</si>
  <si>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</si>
  <si>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</si>
  <si>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</si>
  <si>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</si>
  <si>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</si>
  <si>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</si>
  <si>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</si>
  <si>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</si>
  <si>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</si>
  <si>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</si>
  <si>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</si>
  <si>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</si>
  <si>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</si>
  <si>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</si>
  <si>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</si>
  <si>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</si>
  <si>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</si>
  <si>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</si>
  <si>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</si>
  <si>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</si>
  <si>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</si>
  <si>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</si>
  <si>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</si>
  <si>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</si>
  <si>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</si>
  <si>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</si>
  <si>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</si>
  <si>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</si>
  <si>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</si>
  <si>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</si>
  <si>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</si>
  <si>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</si>
  <si>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</si>
  <si>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</si>
  <si>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</si>
  <si>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</si>
  <si>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</si>
  <si>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</si>
  <si>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</si>
  <si>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</si>
  <si>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</si>
  <si>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</si>
  <si>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</si>
  <si>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</si>
  <si>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</si>
  <si>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</si>
  <si>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</si>
  <si>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</si>
  <si>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</si>
  <si>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</si>
  <si>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</si>
  <si>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</si>
  <si>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</si>
  <si>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</si>
  <si>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</si>
  <si>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</si>
  <si>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</si>
  <si>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</si>
  <si>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</si>
  <si>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</si>
  <si>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</si>
  <si>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</si>
  <si>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</si>
  <si>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</si>
  <si>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</si>
  <si>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</si>
  <si>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</si>
  <si>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</si>
  <si>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</si>
  <si>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</si>
  <si>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</si>
  <si>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</si>
  <si>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</si>
  <si>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</si>
  <si>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</si>
  <si>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</si>
  <si>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</si>
  <si>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</si>
  <si>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</si>
  <si>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</si>
  <si>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</si>
  <si>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</si>
  <si>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</si>
  <si>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</si>
  <si>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</si>
  <si>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</si>
  <si>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</si>
  <si>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</si>
  <si>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</si>
  <si>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</si>
  <si>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</si>
  <si>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</si>
  <si>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</si>
  <si>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</si>
  <si>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</si>
  <si>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</si>
  <si>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</si>
  <si>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</si>
  <si>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</si>
  <si>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</si>
  <si>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</si>
  <si>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</si>
  <si>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</si>
  <si>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</si>
  <si>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</si>
  <si>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</si>
  <si>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</si>
  <si>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</si>
  <si>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</si>
  <si>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</si>
  <si>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</si>
  <si>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</si>
  <si>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</si>
  <si>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</si>
  <si>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</si>
  <si>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</si>
  <si>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</si>
  <si>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</si>
  <si>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</si>
  <si>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</si>
  <si>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</si>
  <si>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</si>
  <si>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</si>
  <si>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</si>
  <si>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</si>
  <si>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</si>
  <si>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</si>
  <si>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</si>
  <si>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</si>
  <si>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</si>
  <si>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</si>
  <si>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</si>
  <si>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</si>
  <si>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</si>
  <si>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</si>
  <si>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</si>
  <si>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</si>
  <si>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</si>
  <si>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</si>
  <si>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</si>
  <si>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</si>
  <si>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</si>
  <si>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</si>
  <si>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</si>
  <si>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</si>
  <si>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</si>
  <si>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</si>
  <si>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</si>
  <si>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</si>
  <si>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</si>
  <si>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</si>
  <si>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</si>
  <si>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</si>
  <si>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</si>
  <si>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</si>
  <si>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</si>
  <si>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</si>
  <si>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</si>
  <si>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</si>
  <si>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</si>
  <si>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</si>
  <si>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</si>
  <si>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</si>
  <si>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</si>
  <si>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</si>
  <si>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</si>
  <si>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</si>
  <si>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</si>
  <si>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</si>
  <si>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</si>
  <si>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</si>
  <si>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</si>
  <si>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</si>
  <si>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</si>
  <si>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</si>
  <si>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</si>
  <si>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</si>
  <si>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</si>
  <si>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</si>
  <si>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</si>
  <si>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</si>
  <si>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</si>
  <si>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</si>
  <si>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</si>
  <si>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</si>
  <si>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</si>
  <si>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</si>
  <si>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</si>
  <si>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</si>
  <si>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</si>
  <si>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</si>
  <si>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</si>
  <si>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</si>
  <si>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</si>
  <si>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</si>
  <si>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</si>
  <si>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</si>
  <si>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</si>
  <si>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</si>
  <si>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</si>
  <si>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</si>
  <si>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</si>
  <si>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</si>
  <si>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</si>
  <si>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</si>
  <si>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</si>
  <si>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</si>
  <si>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</si>
  <si>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</si>
  <si>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</si>
  <si>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</si>
  <si>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</si>
  <si>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</si>
  <si>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</si>
  <si>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</si>
  <si>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</si>
  <si>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</si>
  <si>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</si>
  <si>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</si>
  <si>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</si>
  <si>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</si>
  <si>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</si>
  <si>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</si>
  <si>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</si>
  <si>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</si>
  <si>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</si>
  <si>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</si>
  <si>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</si>
  <si>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</si>
  <si>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</si>
  <si>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</si>
  <si>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</si>
  <si>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</si>
  <si>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</si>
  <si>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</si>
  <si>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</si>
  <si>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</si>
  <si>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</si>
  <si>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</si>
  <si>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</si>
  <si>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</si>
  <si>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</si>
  <si>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</si>
  <si>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</si>
  <si>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</si>
  <si>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</si>
  <si>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</si>
  <si>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</si>
  <si>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</si>
  <si>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</si>
  <si>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</si>
  <si>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</si>
  <si>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</si>
  <si>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</si>
  <si>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</si>
  <si>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</si>
  <si>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</si>
  <si>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</si>
  <si>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</si>
  <si>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</si>
  <si>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</si>
  <si>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</si>
  <si>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</si>
  <si>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</si>
  <si>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</si>
  <si>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</si>
  <si>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</si>
  <si>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</si>
  <si>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</si>
  <si>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</si>
  <si>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</si>
  <si>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</si>
  <si>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</si>
  <si>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</si>
  <si>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</si>
  <si>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</si>
  <si>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</si>
  <si>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</si>
  <si>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</si>
  <si>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</si>
  <si>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</si>
  <si>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</si>
  <si>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</si>
  <si>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</si>
  <si>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</si>
  <si>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</si>
  <si>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</si>
  <si>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</si>
  <si>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</si>
  <si>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</si>
  <si>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</si>
  <si>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</si>
  <si>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</si>
  <si>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</si>
  <si>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</si>
  <si>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</si>
  <si>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</si>
  <si>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</si>
  <si>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</si>
  <si>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</si>
  <si>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</si>
  <si>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</si>
  <si>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</si>
  <si>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</si>
  <si>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</si>
  <si>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</si>
  <si>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</si>
  <si>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</si>
  <si>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</si>
  <si>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</si>
  <si>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</si>
  <si>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</si>
  <si>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</si>
  <si>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</si>
  <si>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</si>
  <si>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</si>
  <si>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</si>
  <si>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</si>
  <si>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</si>
  <si>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</si>
  <si>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</si>
  <si>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</si>
  <si>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</si>
  <si>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</si>
  <si>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</si>
  <si>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</si>
  <si>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</si>
  <si>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</si>
  <si>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</si>
  <si>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</si>
  <si>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</si>
  <si>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</si>
  <si>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</si>
  <si>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</si>
  <si>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</si>
  <si>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</si>
  <si>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</si>
  <si>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</si>
  <si>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</si>
  <si>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</si>
  <si>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</si>
  <si>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</si>
  <si>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</si>
  <si>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</si>
  <si>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</si>
  <si>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</si>
  <si>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</si>
  <si>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</si>
  <si>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</si>
  <si>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</si>
  <si>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</si>
  <si>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</si>
  <si>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</si>
  <si>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</si>
  <si>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</si>
  <si>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</si>
  <si>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</si>
  <si>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</si>
  <si>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</si>
  <si>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</si>
  <si>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</si>
  <si>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</si>
  <si>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</si>
  <si>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</si>
  <si>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</si>
  <si>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</si>
  <si>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</si>
  <si>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</si>
  <si>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</si>
  <si>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</si>
  <si>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</si>
  <si>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</si>
  <si>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</si>
  <si>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</si>
  <si>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</si>
  <si>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</si>
  <si>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</si>
  <si>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</si>
  <si>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</si>
  <si>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</si>
  <si>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</si>
  <si>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</si>
  <si>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</si>
  <si>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</si>
  <si>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</si>
  <si>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</si>
  <si>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</si>
  <si>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</si>
  <si>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</si>
  <si>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</si>
  <si>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</si>
  <si>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</si>
  <si>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</si>
  <si>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</si>
  <si>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</si>
  <si>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</si>
  <si>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</si>
  <si>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</si>
  <si>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</si>
  <si>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</si>
  <si>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</si>
  <si>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</si>
  <si>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</si>
  <si>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</si>
  <si>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</si>
  <si>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</si>
  <si>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</si>
  <si>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</si>
  <si>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</si>
  <si>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</si>
  <si>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</si>
  <si>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</si>
  <si>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</si>
  <si>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</si>
  <si>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</si>
  <si>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</si>
  <si>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</si>
  <si>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</si>
  <si>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</si>
  <si>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</si>
  <si>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</si>
  <si>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</si>
  <si>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</si>
  <si>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</si>
  <si>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</si>
  <si>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</si>
  <si>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</si>
  <si>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</si>
  <si>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</si>
  <si>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</si>
  <si>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</si>
  <si>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</si>
  <si>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</si>
  <si>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</si>
  <si>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</si>
  <si>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</si>
  <si>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</si>
  <si>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</si>
  <si>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</si>
  <si>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</si>
  <si>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</si>
  <si>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</si>
  <si>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</si>
  <si>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</si>
  <si>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</si>
  <si>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</si>
  <si>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</si>
  <si>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</si>
  <si>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</si>
  <si>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</si>
  <si>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</si>
  <si>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</si>
  <si>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</si>
  <si>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</si>
  <si>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</si>
  <si>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</si>
  <si>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</si>
  <si>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</si>
  <si>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</si>
  <si>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</si>
  <si>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</si>
  <si>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</si>
  <si>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</si>
  <si>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</si>
  <si>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</si>
  <si>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</si>
  <si>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</si>
  <si>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</si>
  <si>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</si>
  <si>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</si>
  <si>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</si>
  <si>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</si>
  <si>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</si>
  <si>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</si>
  <si>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</si>
  <si>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</si>
  <si>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</si>
  <si>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</si>
  <si>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</si>
  <si>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</si>
  <si>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</si>
  <si>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</si>
  <si>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</si>
  <si>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</si>
  <si>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</si>
  <si>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</si>
  <si>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</si>
  <si>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</si>
  <si>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</si>
  <si>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</si>
  <si>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</si>
  <si>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</si>
  <si>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</si>
  <si>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</si>
  <si>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</si>
  <si>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</si>
  <si>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</si>
  <si>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</si>
  <si>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</si>
  <si>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</si>
  <si>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</si>
  <si>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</si>
  <si>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</si>
  <si>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</si>
  <si>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</si>
  <si>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</si>
  <si>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</si>
  <si>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</si>
  <si>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</si>
  <si>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</si>
  <si>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</si>
  <si>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</si>
  <si>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</si>
  <si>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</si>
  <si>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</si>
  <si>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</si>
  <si>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</si>
  <si>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</si>
  <si>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</si>
  <si>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</si>
  <si>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</si>
  <si>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</si>
  <si>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</si>
  <si>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</si>
  <si>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</si>
  <si>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</si>
  <si>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</si>
  <si>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</si>
  <si>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</si>
  <si>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</si>
  <si>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</si>
  <si>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</si>
  <si>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</si>
  <si>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</si>
  <si>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</si>
  <si>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</si>
  <si>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</si>
  <si>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</si>
  <si>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</si>
  <si>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</si>
  <si>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</si>
  <si>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</si>
  <si>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</si>
  <si>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</si>
  <si>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</si>
  <si>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</si>
  <si>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</si>
  <si>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</si>
  <si>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</si>
  <si>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</si>
  <si>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</si>
  <si>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</si>
  <si>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</si>
  <si>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</si>
  <si>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</si>
  <si>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</si>
  <si>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</si>
  <si>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</si>
  <si>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</si>
  <si>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</si>
  <si>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</si>
  <si>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</si>
  <si>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</si>
  <si>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</si>
  <si>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</si>
  <si>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</si>
  <si>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</si>
  <si>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</si>
  <si>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</si>
  <si>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</si>
  <si>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</si>
  <si>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</si>
  <si>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</si>
  <si>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</si>
  <si>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</si>
  <si>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</si>
  <si>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</si>
  <si>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</si>
  <si>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</si>
  <si>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</si>
  <si>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</si>
  <si>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</si>
  <si>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</si>
  <si>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</si>
  <si>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</si>
  <si>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</si>
  <si>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</si>
  <si>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</si>
  <si>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</si>
  <si>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</si>
  <si>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</si>
  <si>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</si>
  <si>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</si>
  <si>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</si>
  <si>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</si>
  <si>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</si>
  <si>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</si>
  <si>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</si>
  <si>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</si>
  <si>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</si>
  <si>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</si>
  <si>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</si>
  <si>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</si>
  <si>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</si>
  <si>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</si>
  <si>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</si>
  <si>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</si>
  <si>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</si>
  <si>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</si>
  <si>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</si>
  <si>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</si>
  <si>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</si>
  <si>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</si>
  <si>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</si>
  <si>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</si>
  <si>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</si>
  <si>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</si>
  <si>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</si>
  <si>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</si>
  <si>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</si>
  <si>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</si>
  <si>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</si>
  <si>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</si>
  <si>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</si>
  <si>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</si>
  <si>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</si>
  <si>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</si>
  <si>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</si>
  <si>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</si>
  <si>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</si>
  <si>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</si>
  <si>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</si>
  <si>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</si>
  <si>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</si>
  <si>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</si>
  <si>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</si>
  <si>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</si>
  <si>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</si>
  <si>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</si>
  <si>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</si>
  <si>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</si>
  <si>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</si>
  <si>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</si>
  <si>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</si>
  <si>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</si>
  <si>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</si>
  <si>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</si>
  <si>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</si>
  <si>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</si>
  <si>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</si>
  <si>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</si>
  <si>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</si>
  <si>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</si>
  <si>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</si>
  <si>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</si>
  <si>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</si>
  <si>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</si>
  <si>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</si>
  <si>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</si>
  <si>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</si>
  <si>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</si>
  <si>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</si>
  <si>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</si>
  <si>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</si>
  <si>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</si>
  <si>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</si>
  <si>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</si>
  <si>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</si>
  <si>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</si>
  <si>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</si>
  <si>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</si>
  <si>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</si>
  <si>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</si>
  <si>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</si>
  <si>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</si>
  <si>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</si>
  <si>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</si>
  <si>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</si>
  <si>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</si>
  <si>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</si>
  <si>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</si>
  <si>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</si>
  <si>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</si>
  <si>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</si>
  <si>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</si>
  <si>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</si>
  <si>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</si>
  <si>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</si>
  <si>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</si>
  <si>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</si>
  <si>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</si>
  <si>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</si>
  <si>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</si>
  <si>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</si>
  <si>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</si>
  <si>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</si>
  <si>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</si>
  <si>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</si>
  <si>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</si>
  <si>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</si>
  <si>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</si>
  <si>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</si>
  <si>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</si>
  <si>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</si>
  <si>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</si>
  <si>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</si>
  <si>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</si>
  <si>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</si>
  <si>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</si>
  <si>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</si>
  <si>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</si>
  <si>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</si>
  <si>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</si>
  <si>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</si>
  <si>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</si>
  <si>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</si>
  <si>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</si>
  <si>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</si>
  <si>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</si>
  <si>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</si>
  <si>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</si>
  <si>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</si>
  <si>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</si>
  <si>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</si>
  <si>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</si>
  <si>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</si>
  <si>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</si>
  <si>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</si>
  <si>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</si>
  <si>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</si>
  <si>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</si>
  <si>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</si>
  <si>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</si>
  <si>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</si>
  <si>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</si>
  <si>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</si>
  <si>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</si>
  <si>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</si>
  <si>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</si>
  <si>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</si>
  <si>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</si>
  <si>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</si>
  <si>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</si>
  <si>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</si>
  <si>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</si>
  <si>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</si>
  <si>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</si>
  <si>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</si>
  <si>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</si>
  <si>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</si>
  <si>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</si>
  <si>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</si>
  <si>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</si>
  <si>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</si>
  <si>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</si>
  <si>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</si>
  <si>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</si>
  <si>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</si>
  <si>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</si>
  <si>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</si>
  <si>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</si>
  <si>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</si>
  <si>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</si>
  <si>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</si>
  <si>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</si>
  <si>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</si>
  <si>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</si>
  <si>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</si>
  <si>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</si>
  <si>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</si>
  <si>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</si>
  <si>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</si>
  <si>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</si>
  <si>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</si>
  <si>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</si>
  <si>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</si>
  <si>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</si>
  <si>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</si>
  <si>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</si>
  <si>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</si>
  <si>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</si>
  <si>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</si>
  <si>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</si>
  <si>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</si>
  <si>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</si>
  <si>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</si>
  <si>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</si>
  <si>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</si>
  <si>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</si>
  <si>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</si>
  <si>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</si>
  <si>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</si>
  <si>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</si>
  <si>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</si>
  <si>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</si>
  <si>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</si>
  <si>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</si>
  <si>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</si>
  <si>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</si>
  <si>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</si>
  <si>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</si>
  <si>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</si>
  <si>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</si>
  <si>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</si>
  <si>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</si>
  <si>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</si>
  <si>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</si>
  <si>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</si>
  <si>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</si>
  <si>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</si>
  <si>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</si>
  <si>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</si>
  <si>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</si>
  <si>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</si>
  <si>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</si>
  <si>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</si>
  <si>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</si>
  <si>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</si>
  <si>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</si>
  <si>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</si>
  <si>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</si>
  <si>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</si>
  <si>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</si>
  <si>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</si>
  <si>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</si>
  <si>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</si>
  <si>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</si>
  <si>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</si>
  <si>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</si>
  <si>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</si>
  <si>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</si>
  <si>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</si>
  <si>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</si>
  <si>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</si>
  <si>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</si>
  <si>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</si>
  <si>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</si>
  <si>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</si>
  <si>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</si>
  <si>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</si>
  <si>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</si>
  <si>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</si>
  <si>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</si>
  <si>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</si>
  <si>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</si>
  <si>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</si>
  <si>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</si>
  <si>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</si>
  <si>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</si>
  <si>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</si>
  <si>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</si>
  <si>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</si>
  <si>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</si>
  <si>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</si>
  <si>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</si>
  <si>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</si>
  <si>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</si>
  <si>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</si>
  <si>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</si>
  <si>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</si>
  <si>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</si>
  <si>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</si>
  <si>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</si>
  <si>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</si>
  <si>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</si>
  <si>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</si>
  <si>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</si>
  <si>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</si>
  <si>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</si>
  <si>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</si>
  <si>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</si>
  <si>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</si>
  <si>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</si>
  <si>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</si>
  <si>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</si>
  <si>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</si>
  <si>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</si>
  <si>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</si>
  <si>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</si>
  <si>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</si>
  <si>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</si>
  <si>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</si>
  <si>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</si>
  <si>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</si>
  <si>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</si>
  <si>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</si>
  <si>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</si>
  <si>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</si>
  <si>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</si>
  <si>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</si>
  <si>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</si>
  <si>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</si>
  <si>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</si>
  <si>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</si>
  <si>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</si>
  <si>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</si>
  <si>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</si>
  <si>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</si>
  <si>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</si>
  <si>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</si>
  <si>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</si>
  <si>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</si>
  <si>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</si>
  <si>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</si>
  <si>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</si>
  <si>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</si>
  <si>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</si>
  <si>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</si>
  <si>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</si>
  <si>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</si>
  <si>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</si>
  <si>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</si>
  <si>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</si>
  <si>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</si>
  <si>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</si>
  <si>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</si>
  <si>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</si>
  <si>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</si>
  <si>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</si>
  <si>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</si>
  <si>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</si>
  <si>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</si>
  <si>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</si>
  <si>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</si>
  <si>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</si>
  <si>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</si>
  <si>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</si>
  <si>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</si>
  <si>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</si>
  <si>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</si>
  <si>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</si>
  <si>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</si>
  <si>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</si>
  <si>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</si>
  <si>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</si>
  <si>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</si>
  <si>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</si>
  <si>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</si>
  <si>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</si>
  <si>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</si>
  <si>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</si>
  <si>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</si>
  <si>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</si>
  <si>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</si>
  <si>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</si>
  <si>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</si>
  <si>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</si>
  <si>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</si>
  <si>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</si>
  <si>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</si>
  <si>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</si>
  <si>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</si>
  <si>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</si>
  <si>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</si>
  <si>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</si>
  <si>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</si>
  <si>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</si>
  <si>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</si>
  <si>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</si>
  <si>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</si>
  <si>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</si>
  <si>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</si>
  <si>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</si>
  <si>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</si>
  <si>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</si>
  <si>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</si>
  <si>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</si>
  <si>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</si>
  <si>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</si>
  <si>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</si>
  <si>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</si>
  <si>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</si>
  <si>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</si>
  <si>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</si>
  <si>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</si>
  <si>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</si>
  <si>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</si>
  <si>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</si>
  <si>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</si>
  <si>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</si>
  <si>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</si>
  <si>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</si>
  <si>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</si>
  <si>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</si>
  <si>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</si>
  <si>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</si>
  <si>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</si>
  <si>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</si>
  <si>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</si>
  <si>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</si>
  <si>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</si>
  <si>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</si>
  <si>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</si>
  <si>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</si>
  <si>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</si>
  <si>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</si>
  <si>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</si>
  <si>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</si>
  <si>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</si>
  <si>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</si>
  <si>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</si>
  <si>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</si>
  <si>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</si>
  <si>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</si>
  <si>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</si>
  <si>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</si>
  <si>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</si>
  <si>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</si>
  <si>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</si>
  <si>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</si>
  <si>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</si>
  <si>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</si>
  <si>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</si>
  <si>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</si>
  <si>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</si>
  <si>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</si>
  <si>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</si>
  <si>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</si>
  <si>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</si>
  <si>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</si>
  <si>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</si>
  <si>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</si>
  <si>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</si>
  <si>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</si>
  <si>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</si>
  <si>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</si>
  <si>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</si>
  <si>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</si>
  <si>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</si>
  <si>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</si>
  <si>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</si>
  <si>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</si>
  <si>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</si>
  <si>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</si>
  <si>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</si>
  <si>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</si>
  <si>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</si>
  <si>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</si>
  <si>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</si>
  <si>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</si>
  <si>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</si>
  <si>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</si>
  <si>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</si>
  <si>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</si>
  <si>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</si>
  <si>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</si>
  <si>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</si>
  <si>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</si>
  <si>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</si>
  <si>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</si>
  <si>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</si>
  <si>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</si>
  <si>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</si>
  <si>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</si>
  <si>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</si>
  <si>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</si>
  <si>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</si>
  <si>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</si>
  <si>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</si>
  <si>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</si>
  <si>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</si>
  <si>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</si>
  <si>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</si>
  <si>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</si>
  <si>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</si>
  <si>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</si>
  <si>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</si>
  <si>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</si>
  <si>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</si>
  <si>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</si>
  <si>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</si>
  <si>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</si>
  <si>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</si>
  <si>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</si>
  <si>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</si>
  <si>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</si>
  <si>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</si>
  <si>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</si>
  <si>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</si>
  <si>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</si>
  <si>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</si>
  <si>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</si>
  <si>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</si>
  <si>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</si>
  <si>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</si>
  <si>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</si>
  <si>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</si>
  <si>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</si>
  <si>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</si>
  <si>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</si>
  <si>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</si>
  <si>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</si>
  <si>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</si>
  <si>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</si>
  <si>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</si>
  <si>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</si>
  <si>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</si>
  <si>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</si>
  <si>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</si>
  <si>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</si>
  <si>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</si>
  <si>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</si>
  <si>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</si>
  <si>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</si>
  <si>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</si>
  <si>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</si>
  <si>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</si>
  <si>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</si>
  <si>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</si>
  <si>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</si>
  <si>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</si>
  <si>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</si>
  <si>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</si>
  <si>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</si>
  <si>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</si>
  <si>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</si>
  <si>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</si>
  <si>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</si>
  <si>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</si>
  <si>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</si>
  <si>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</si>
  <si>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</si>
  <si>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</si>
  <si>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</si>
  <si>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</si>
  <si>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</si>
  <si>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</si>
  <si>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</si>
  <si>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</si>
  <si>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</si>
  <si>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</si>
  <si>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</si>
  <si>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</si>
  <si>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</si>
  <si>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</si>
  <si>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</si>
  <si>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</si>
  <si>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</si>
  <si>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</si>
  <si>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</si>
  <si>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</si>
  <si>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</si>
  <si>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</si>
  <si>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</si>
  <si>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</si>
  <si>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</si>
  <si>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</si>
  <si>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</si>
  <si>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</si>
  <si>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</si>
  <si>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</si>
  <si>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</si>
  <si>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</si>
  <si>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</si>
  <si>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</si>
  <si>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</si>
  <si>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</si>
  <si>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</si>
  <si>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</si>
  <si>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</si>
  <si>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</si>
  <si>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</si>
  <si>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</si>
  <si>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</si>
  <si>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</si>
  <si>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</si>
  <si>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</si>
  <si>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</si>
  <si>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</si>
  <si>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</si>
  <si>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</si>
  <si>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</si>
  <si>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</si>
  <si>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</si>
  <si>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</si>
  <si>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</si>
  <si>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</si>
  <si>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</si>
  <si>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</si>
  <si>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</si>
  <si>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</si>
  <si>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</si>
  <si>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</si>
  <si>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</si>
  <si>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</si>
  <si>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</si>
  <si>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</si>
  <si>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</si>
  <si>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</si>
  <si>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</si>
  <si>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</si>
  <si>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</si>
  <si>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</si>
  <si>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</si>
  <si>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</si>
  <si>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</si>
  <si>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</si>
  <si>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</si>
  <si>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</si>
  <si>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</si>
  <si>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</si>
  <si>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</si>
  <si>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</si>
  <si>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</si>
  <si>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</si>
  <si>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</si>
  <si>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</si>
  <si>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</si>
  <si>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</si>
  <si>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</si>
  <si>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</si>
  <si>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</si>
  <si>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</si>
  <si>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</si>
  <si>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</si>
  <si>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</si>
  <si>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</si>
  <si>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</si>
  <si>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</si>
  <si>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</si>
  <si>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</si>
  <si>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</si>
  <si>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</si>
  <si>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</si>
  <si>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</si>
  <si>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</si>
  <si>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</si>
  <si>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</si>
  <si>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</si>
  <si>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</si>
  <si>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</si>
  <si>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</si>
  <si>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</si>
  <si>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</si>
  <si>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</si>
  <si>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</si>
  <si>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</si>
  <si>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</si>
  <si>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</si>
  <si>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</si>
  <si>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</si>
  <si>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</si>
  <si>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</si>
  <si>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</si>
  <si>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</si>
  <si>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</si>
  <si>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</si>
  <si>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</si>
  <si>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</si>
  <si>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</si>
  <si>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</si>
  <si>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</si>
  <si>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</si>
  <si>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</si>
  <si>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</si>
  <si>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</si>
  <si>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</si>
  <si>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</si>
  <si>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</si>
  <si>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</si>
  <si>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</si>
  <si>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</si>
  <si>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</si>
  <si>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</si>
  <si>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</si>
  <si>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</si>
  <si>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</si>
  <si>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</si>
  <si>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</si>
  <si>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</si>
  <si>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</si>
  <si>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</si>
  <si>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</si>
  <si>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</si>
  <si>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</si>
  <si>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</si>
  <si>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</si>
  <si>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</si>
  <si>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</si>
  <si>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</si>
  <si>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</si>
  <si>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</si>
  <si>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</si>
  <si>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</si>
  <si>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</si>
  <si>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</si>
  <si>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</si>
  <si>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</si>
  <si>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</si>
  <si>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</si>
  <si>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</si>
  <si>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</si>
  <si>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</si>
  <si>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</si>
  <si>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</si>
  <si>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</si>
  <si>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</si>
  <si>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</si>
  <si>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</si>
  <si>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</si>
  <si>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</si>
  <si>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</si>
  <si>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</si>
  <si>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</si>
  <si>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</si>
  <si>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</si>
  <si>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</si>
  <si>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</si>
  <si>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</si>
  <si>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</si>
  <si>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</si>
  <si>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</si>
  <si>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</si>
  <si>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</si>
  <si>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</si>
  <si>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</si>
  <si>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</si>
  <si>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</si>
  <si>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</si>
  <si>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</si>
  <si>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</si>
  <si>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</si>
  <si>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</si>
  <si>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</si>
  <si>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</si>
  <si>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</si>
  <si>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</si>
  <si>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</si>
  <si>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</si>
  <si>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</si>
  <si>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</si>
  <si>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</si>
  <si>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</si>
  <si>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</si>
  <si>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</si>
  <si>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</si>
  <si>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</si>
  <si>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</si>
  <si>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</si>
  <si>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</si>
  <si>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</si>
  <si>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</si>
  <si>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</si>
  <si>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</si>
  <si>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</si>
  <si>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</si>
  <si>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</si>
  <si>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</si>
  <si>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</si>
  <si>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</si>
  <si>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</si>
  <si>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</si>
  <si>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</si>
  <si>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</si>
  <si>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</si>
  <si>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</si>
  <si>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</si>
  <si>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</si>
  <si>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</si>
  <si>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</si>
  <si>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</si>
  <si>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</si>
  <si>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</si>
  <si>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</si>
  <si>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</si>
  <si>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</si>
  <si>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</si>
  <si>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</si>
  <si>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</si>
  <si>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</si>
  <si>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</si>
  <si>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</si>
  <si>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</si>
  <si>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</si>
  <si>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</si>
  <si>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</si>
  <si>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</si>
  <si>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</si>
  <si>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</si>
  <si>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</si>
  <si>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</si>
  <si>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</si>
  <si>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</si>
  <si>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</si>
  <si>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</si>
  <si>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</si>
  <si>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</si>
  <si>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</si>
  <si>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</si>
  <si>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</si>
  <si>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</si>
  <si>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</si>
  <si>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</si>
  <si>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</si>
  <si>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</si>
  <si>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</si>
  <si>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</si>
  <si>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</si>
  <si>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</si>
  <si>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</si>
  <si>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</si>
  <si>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</si>
  <si>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</si>
  <si>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</si>
  <si>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</si>
  <si>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</si>
  <si>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</si>
  <si>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</si>
  <si>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</si>
  <si>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</si>
  <si>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</si>
  <si>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</si>
  <si>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</si>
  <si>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</si>
  <si>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</si>
  <si>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</si>
  <si>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</si>
  <si>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</si>
  <si>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</si>
  <si>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</si>
  <si>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</si>
  <si>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</si>
  <si>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</si>
  <si>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</si>
  <si>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</si>
  <si>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</si>
  <si>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</si>
  <si>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</si>
  <si>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</si>
  <si>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</si>
  <si>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</si>
  <si>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</si>
  <si>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</si>
  <si>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</si>
  <si>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</si>
  <si>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</si>
  <si>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</si>
  <si>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</si>
  <si>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</si>
  <si>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</si>
  <si>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</si>
  <si>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</si>
  <si>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</si>
  <si>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</si>
  <si>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</si>
  <si>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</si>
  <si>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</si>
  <si>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</si>
  <si>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</si>
  <si>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</si>
  <si>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</si>
  <si>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</si>
  <si>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</si>
  <si>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</si>
  <si>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</si>
  <si>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</si>
  <si>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</si>
  <si>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</si>
  <si>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</si>
  <si>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</si>
  <si>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</si>
  <si>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</si>
  <si>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</si>
  <si>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</si>
  <si>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</si>
  <si>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</si>
  <si>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</si>
  <si>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</si>
  <si>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</si>
  <si>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</si>
  <si>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</si>
  <si>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</si>
  <si>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</si>
  <si>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</si>
  <si>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</si>
  <si>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</si>
  <si>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</si>
  <si>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</si>
  <si>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</si>
  <si>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</si>
  <si>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</si>
  <si>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</si>
  <si>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</si>
  <si>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</si>
  <si>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</si>
  <si>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</si>
  <si>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</si>
  <si>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</si>
  <si>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</si>
  <si>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</si>
  <si>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</si>
  <si>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</si>
  <si>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</si>
  <si>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</si>
  <si>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</si>
  <si>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</si>
  <si>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</si>
  <si>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</si>
  <si>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</si>
  <si>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</si>
  <si>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</si>
  <si>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</si>
  <si>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</si>
  <si>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</si>
  <si>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</si>
  <si>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</si>
  <si>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</si>
  <si>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</si>
  <si>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</si>
  <si>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</si>
  <si>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</si>
  <si>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</si>
  <si>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</si>
  <si>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</si>
  <si>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</si>
  <si>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</si>
  <si>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</si>
  <si>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</si>
  <si>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</si>
  <si>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</si>
  <si>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</si>
  <si>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</si>
  <si>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</si>
  <si>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</si>
  <si>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</si>
  <si>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</si>
  <si>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</si>
  <si>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</si>
  <si>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</si>
  <si>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</si>
  <si>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</si>
  <si>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</si>
  <si>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</si>
  <si>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</si>
  <si>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</si>
  <si>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</si>
  <si>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</si>
  <si>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</si>
  <si>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</si>
  <si>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</si>
  <si>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</si>
  <si>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</si>
  <si>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</si>
  <si>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</si>
  <si>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</si>
  <si>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</si>
  <si>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</si>
  <si>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</si>
  <si>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</si>
  <si>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</si>
  <si>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</si>
  <si>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</si>
  <si>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</si>
  <si>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</si>
  <si>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</si>
  <si>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</si>
  <si>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</si>
  <si>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</si>
  <si>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</si>
  <si>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</si>
  <si>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</si>
  <si>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</si>
  <si>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</si>
  <si>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</si>
  <si>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</si>
  <si>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</si>
  <si>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</si>
  <si>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</si>
  <si>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</si>
  <si>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</si>
  <si>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</si>
  <si>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</si>
  <si>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</si>
  <si>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</si>
  <si>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</si>
  <si>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</si>
  <si>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</si>
  <si>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</si>
  <si>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</si>
  <si>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</si>
  <si>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</si>
  <si>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</si>
  <si>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</si>
  <si>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</si>
  <si>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</si>
  <si>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</si>
  <si>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</si>
  <si>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</si>
  <si>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</si>
  <si>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</si>
  <si>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</si>
  <si>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</si>
  <si>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</si>
  <si>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</si>
  <si>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</si>
  <si>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</si>
  <si>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</si>
  <si>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</si>
  <si>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</si>
  <si>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</si>
  <si>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</si>
  <si>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</si>
  <si>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</si>
  <si>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</si>
  <si>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</si>
  <si>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</si>
  <si>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</si>
  <si>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</si>
  <si>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</si>
  <si>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</si>
  <si>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</si>
  <si>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</si>
  <si>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</si>
  <si>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</si>
  <si>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</si>
  <si>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</si>
  <si>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</si>
  <si>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</si>
  <si>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</si>
  <si>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</si>
  <si>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</si>
  <si>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</si>
  <si>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</si>
  <si>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</si>
  <si>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</si>
  <si>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</si>
  <si>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</si>
  <si>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</si>
  <si>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</si>
  <si>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</si>
  <si>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</si>
  <si>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</si>
  <si>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</si>
  <si>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</si>
  <si>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</si>
  <si>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</si>
  <si>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</si>
  <si>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</si>
  <si>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</si>
  <si>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</si>
  <si>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</si>
  <si>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</si>
  <si>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</si>
  <si>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</si>
  <si>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</si>
  <si>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</si>
  <si>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</si>
  <si>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</si>
  <si>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</si>
  <si>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</si>
  <si>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</si>
  <si>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</si>
  <si>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</si>
  <si>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</si>
  <si>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</si>
  <si>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</si>
  <si>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</si>
  <si>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</si>
  <si>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</si>
  <si>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</si>
  <si>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</si>
  <si>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</si>
  <si>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</si>
  <si>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</si>
  <si>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</si>
  <si>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</si>
  <si>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</si>
  <si>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</si>
  <si>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</si>
  <si>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</si>
  <si>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</si>
  <si>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</si>
  <si>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</si>
  <si>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</si>
  <si>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</si>
  <si>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</si>
  <si>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</si>
  <si>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</si>
  <si>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</si>
  <si>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</si>
  <si>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</si>
  <si>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</si>
  <si>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</si>
  <si>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</si>
  <si>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</si>
  <si>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</si>
  <si>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</si>
  <si>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</si>
  <si>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</si>
  <si>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</si>
  <si>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</si>
  <si>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</si>
  <si>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</si>
  <si>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</si>
  <si>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</si>
  <si>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</si>
  <si>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</si>
  <si>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</si>
  <si>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</si>
  <si>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</si>
  <si>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</si>
  <si>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</si>
  <si>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</si>
  <si>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</si>
  <si>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</si>
  <si>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</si>
  <si>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</si>
  <si>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</si>
  <si>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</si>
  <si>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</si>
  <si>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</si>
  <si>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</si>
  <si>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</si>
  <si>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</si>
  <si>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</si>
  <si>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</si>
  <si>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</si>
  <si>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</si>
  <si>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</si>
  <si>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</si>
  <si>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</si>
  <si>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</si>
  <si>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</si>
  <si>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</si>
  <si>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</si>
  <si>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</si>
  <si>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</si>
  <si>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</si>
  <si>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</si>
  <si>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</si>
  <si>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</si>
  <si>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</si>
  <si>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</si>
  <si>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</si>
  <si>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</si>
  <si>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</si>
  <si>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</si>
  <si>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</si>
  <si>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</si>
  <si>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</si>
  <si>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</si>
  <si>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</si>
  <si>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</si>
  <si>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</si>
  <si>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</si>
  <si>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</si>
  <si>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</si>
  <si>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</si>
  <si>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</si>
  <si>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</si>
  <si>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</si>
  <si>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</si>
  <si>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</si>
  <si>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</si>
  <si>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</si>
  <si>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</si>
  <si>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</si>
  <si>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</si>
  <si>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</si>
  <si>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</si>
  <si>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</si>
  <si>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</si>
  <si>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</si>
  <si>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</si>
  <si>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</si>
  <si>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</si>
  <si>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</si>
  <si>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</si>
  <si>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</si>
  <si>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</si>
  <si>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</si>
  <si>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</si>
  <si>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</si>
  <si>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</si>
  <si>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</si>
  <si>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</si>
  <si>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</si>
  <si>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</si>
  <si>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</si>
  <si>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</si>
  <si>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</si>
  <si>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</si>
  <si>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</si>
  <si>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</si>
  <si>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</si>
  <si>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</si>
  <si>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</si>
  <si>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</si>
  <si>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</si>
  <si>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</si>
  <si>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</si>
  <si>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</si>
  <si>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</si>
  <si>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</si>
  <si>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</si>
  <si>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</si>
  <si>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</si>
  <si>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</si>
  <si>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</si>
  <si>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</si>
  <si>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</si>
  <si>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</si>
  <si>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</si>
  <si>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</si>
  <si>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</si>
  <si>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</si>
  <si>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</si>
  <si>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</si>
  <si>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</si>
  <si>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</si>
  <si>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</si>
  <si>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</si>
  <si>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</si>
  <si>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</si>
  <si>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</si>
  <si>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</si>
  <si>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</si>
  <si>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</si>
  <si>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</si>
  <si>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</si>
  <si>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</si>
  <si>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</si>
  <si>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</si>
  <si>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</si>
  <si>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</si>
  <si>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</si>
  <si>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</si>
  <si>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</si>
  <si>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</si>
  <si>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</si>
  <si>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</si>
  <si>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</si>
  <si>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</si>
  <si>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</si>
  <si>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</si>
  <si>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</si>
  <si>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</si>
  <si>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</si>
  <si>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</si>
  <si>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</si>
  <si>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</si>
  <si>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</si>
  <si>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</si>
  <si>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</si>
  <si>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</si>
  <si>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</si>
  <si>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</si>
  <si>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</si>
  <si>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</si>
  <si>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</si>
  <si>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</si>
  <si>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</si>
  <si>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</si>
  <si>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</si>
  <si>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</si>
  <si>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</si>
  <si>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</si>
  <si>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</si>
  <si>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</si>
  <si>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</si>
  <si>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</si>
  <si>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</si>
  <si>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</si>
  <si>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</si>
  <si>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</si>
  <si>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</si>
  <si>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</si>
  <si>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</si>
  <si>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</si>
  <si>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</si>
  <si>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</si>
  <si>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</si>
  <si>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</si>
  <si>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</si>
  <si>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</si>
  <si>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</si>
  <si>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</si>
  <si>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</si>
  <si>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</si>
  <si>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</si>
  <si>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</si>
  <si>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</si>
  <si>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</si>
  <si>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</si>
  <si>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</si>
  <si>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</si>
  <si>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</si>
  <si>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</si>
  <si>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</si>
  <si>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</si>
  <si>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</si>
  <si>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</si>
  <si>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</si>
  <si>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</si>
  <si>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</si>
  <si>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</si>
  <si>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</si>
  <si>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</si>
  <si>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</si>
  <si>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</si>
  <si>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</si>
  <si>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</si>
  <si>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</si>
  <si>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</si>
  <si>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</si>
  <si>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</si>
  <si>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</si>
  <si>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</si>
  <si>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</si>
  <si>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</si>
  <si>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</si>
  <si>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</si>
  <si>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</si>
  <si>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</si>
  <si>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</si>
  <si>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</si>
  <si>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</si>
  <si>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</si>
  <si>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</si>
  <si>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</si>
  <si>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</si>
  <si>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</si>
  <si>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</si>
  <si>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</si>
  <si>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</si>
  <si>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</si>
  <si>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</si>
  <si>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</si>
  <si>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</si>
  <si>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</si>
  <si>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</si>
  <si>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</si>
  <si>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</si>
  <si>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</si>
  <si>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</si>
  <si>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</si>
  <si>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</si>
  <si>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</si>
  <si>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</si>
  <si>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</si>
  <si>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</si>
  <si>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</si>
  <si>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</si>
  <si>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</si>
  <si>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</si>
  <si>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</si>
  <si>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</si>
  <si>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</si>
  <si>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</si>
  <si>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</si>
  <si>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</si>
  <si>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</si>
  <si>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</si>
  <si>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</si>
  <si>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</si>
  <si>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</si>
  <si>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</si>
  <si>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</si>
  <si>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</si>
  <si>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</si>
  <si>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</si>
  <si>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</si>
  <si>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</si>
  <si>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</si>
  <si>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</si>
  <si>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</si>
  <si>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</si>
  <si>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</si>
  <si>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</si>
  <si>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</si>
  <si>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</si>
  <si>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</si>
  <si>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</si>
  <si>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</si>
  <si>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</si>
  <si>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</si>
  <si>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</si>
  <si>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</si>
  <si>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</si>
  <si>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</si>
  <si>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</si>
  <si>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</si>
  <si>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</si>
  <si>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</si>
  <si>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</si>
  <si>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</si>
  <si>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</si>
  <si>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</si>
  <si>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</si>
  <si>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</si>
  <si>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</si>
  <si>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</si>
  <si>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</si>
  <si>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</si>
  <si>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</si>
  <si>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</si>
  <si>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</si>
  <si>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</si>
  <si>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</si>
  <si>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</si>
  <si>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</si>
  <si>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</si>
  <si>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</si>
  <si>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</si>
  <si>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</si>
  <si>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</si>
  <si>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</si>
  <si>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</si>
  <si>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</si>
  <si>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</si>
  <si>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</si>
  <si>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</si>
  <si>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</si>
  <si>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</si>
  <si>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</si>
  <si>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</si>
  <si>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</si>
  <si>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</si>
  <si>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</si>
  <si>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</si>
  <si>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</si>
  <si>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</si>
  <si>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</si>
  <si>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</si>
  <si>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</si>
  <si>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</si>
  <si>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</si>
  <si>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</si>
  <si>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</si>
  <si>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</si>
  <si>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</si>
  <si>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</si>
  <si>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</si>
  <si>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</si>
  <si>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</si>
  <si>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</si>
  <si>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</si>
  <si>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</si>
  <si>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</si>
  <si>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</si>
  <si>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</si>
  <si>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</si>
  <si>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</si>
  <si>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</si>
  <si>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</si>
  <si>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</si>
  <si>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</si>
  <si>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</si>
  <si>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</si>
  <si>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</si>
  <si>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</si>
  <si>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</si>
  <si>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</si>
  <si>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</si>
  <si>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</si>
  <si>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</si>
  <si>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</si>
  <si>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</si>
  <si>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</si>
  <si>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</si>
  <si>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</si>
  <si>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</si>
  <si>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</si>
  <si>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</si>
  <si>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</si>
  <si>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</si>
  <si>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</si>
  <si>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</si>
  <si>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</si>
  <si>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</si>
  <si>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</si>
  <si>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</si>
  <si>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</si>
  <si>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</si>
  <si>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</si>
  <si>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</si>
  <si>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</si>
  <si>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</si>
  <si>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</si>
  <si>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</si>
  <si>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</si>
  <si>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</si>
  <si>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</si>
  <si>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</si>
  <si>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</si>
  <si>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</si>
  <si>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</si>
  <si>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</si>
  <si>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</si>
  <si>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</si>
  <si>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</si>
  <si>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</si>
  <si>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</si>
  <si>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</si>
  <si>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</si>
  <si>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</si>
  <si>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</si>
  <si>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</si>
  <si>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</si>
  <si>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</si>
  <si>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</si>
  <si>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</si>
  <si>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</si>
  <si>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</si>
  <si>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</si>
  <si>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</si>
  <si>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</si>
  <si>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</si>
  <si>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</si>
  <si>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</si>
  <si>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</si>
  <si>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</si>
  <si>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</si>
  <si>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</si>
  <si>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</si>
  <si>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</si>
  <si>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</si>
  <si>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</si>
  <si>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</si>
  <si>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</si>
  <si>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</si>
  <si>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</si>
  <si>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</si>
  <si>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</si>
  <si>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</si>
  <si>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</si>
  <si>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</si>
  <si>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</si>
  <si>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</si>
  <si>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</si>
  <si>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</si>
  <si>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</si>
  <si>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</si>
  <si>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</si>
  <si>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</si>
  <si>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</si>
  <si>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</si>
  <si>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</si>
  <si>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</si>
  <si>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</si>
  <si>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</si>
  <si>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</si>
  <si>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</si>
  <si>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</si>
  <si>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</si>
  <si>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</si>
  <si>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</si>
  <si>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</si>
  <si>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</si>
  <si>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</si>
  <si>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</si>
  <si>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</si>
  <si>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</si>
  <si>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</si>
  <si>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</si>
  <si>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</si>
  <si>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</si>
  <si>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</si>
  <si>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</si>
  <si>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</si>
  <si>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</si>
  <si>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</si>
  <si>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</si>
  <si>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</si>
  <si>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</si>
  <si>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</si>
  <si>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</si>
  <si>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</si>
  <si>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</si>
  <si>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</si>
  <si>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</si>
  <si>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</si>
  <si>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</si>
  <si>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</si>
  <si>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</si>
  <si>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</si>
  <si>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</si>
  <si>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</si>
  <si>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</si>
  <si>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</si>
  <si>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</si>
  <si>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</si>
  <si>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</si>
  <si>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</si>
  <si>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</si>
  <si>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</si>
  <si>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</si>
  <si>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</si>
  <si>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</si>
  <si>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</si>
  <si>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</si>
  <si>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</si>
  <si>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</si>
  <si>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</si>
  <si>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</si>
  <si>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</si>
  <si>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</si>
  <si>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</si>
  <si>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</si>
  <si>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</si>
  <si>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</si>
  <si>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</si>
  <si>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</si>
  <si>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</si>
  <si>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</si>
  <si>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</si>
  <si>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</si>
  <si>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</si>
  <si>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</si>
  <si>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</si>
  <si>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</si>
  <si>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</si>
  <si>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</si>
  <si>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</si>
  <si>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</si>
  <si>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</si>
  <si>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</si>
  <si>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</si>
  <si>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</si>
  <si>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</si>
  <si>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</si>
  <si>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</si>
  <si>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</si>
  <si>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</si>
  <si>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</si>
  <si>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</si>
  <si>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</si>
  <si>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</si>
  <si>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</si>
  <si>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</si>
  <si>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</si>
  <si>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</si>
  <si>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</si>
  <si>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</si>
  <si>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</si>
  <si>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</si>
  <si>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</si>
  <si>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</si>
  <si>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</si>
  <si>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</si>
  <si>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</si>
  <si>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</si>
  <si>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</si>
  <si>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</si>
  <si>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</si>
  <si>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</si>
  <si>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</si>
  <si>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</si>
  <si>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</si>
  <si>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</si>
  <si>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</si>
  <si>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</si>
  <si>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</si>
  <si>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</si>
  <si>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</si>
  <si>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</si>
  <si>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</si>
  <si>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</si>
  <si>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</si>
  <si>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</si>
  <si>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</si>
  <si>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</si>
  <si>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</si>
  <si>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</si>
  <si>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</si>
  <si>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</si>
  <si>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</si>
  <si>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</si>
  <si>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</si>
  <si>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</si>
  <si>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</si>
  <si>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</si>
  <si>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</si>
  <si>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</si>
  <si>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</si>
  <si>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</si>
  <si>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</si>
  <si>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</si>
  <si>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</si>
  <si>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</si>
  <si>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</si>
  <si>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</si>
  <si>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</si>
  <si>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</si>
  <si>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</si>
  <si>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</si>
  <si>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</si>
  <si>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</si>
  <si>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</si>
  <si>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</si>
  <si>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</si>
  <si>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</si>
  <si>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</si>
  <si>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</si>
  <si>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</si>
  <si>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</si>
  <si>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</si>
  <si>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</si>
  <si>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</si>
  <si>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</si>
  <si>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</si>
  <si>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</si>
  <si>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</si>
  <si>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</si>
  <si>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</si>
  <si>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</si>
  <si>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</si>
  <si>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</si>
  <si>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</si>
  <si>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</si>
  <si>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</si>
  <si>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</si>
  <si>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</si>
  <si>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</si>
  <si>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</si>
  <si>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</si>
  <si>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</si>
  <si>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</si>
  <si>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</si>
  <si>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</si>
  <si>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</si>
  <si>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</si>
  <si>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</si>
  <si>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</si>
  <si>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</si>
  <si>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</si>
  <si>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</si>
  <si>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</si>
  <si>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</si>
  <si>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</si>
  <si>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</si>
  <si>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</si>
  <si>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</si>
  <si>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</si>
  <si>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</si>
  <si>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</si>
  <si>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</si>
  <si>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</si>
  <si>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</si>
  <si>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</si>
  <si>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</si>
  <si>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</si>
  <si>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</si>
  <si>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</si>
  <si>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</si>
  <si>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</si>
  <si>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</si>
  <si>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</si>
  <si>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</si>
  <si>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</si>
  <si>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</si>
  <si>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</si>
  <si>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</si>
  <si>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</si>
  <si>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</si>
  <si>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</si>
  <si>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</si>
  <si>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</si>
  <si>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</si>
  <si>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</si>
  <si>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</si>
  <si>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</si>
  <si>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</si>
  <si>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</si>
  <si>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</si>
  <si>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</si>
  <si>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</si>
  <si>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</si>
  <si>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</si>
  <si>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</si>
  <si>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</si>
  <si>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</si>
  <si>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</si>
  <si>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</si>
  <si>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</si>
  <si>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</si>
  <si>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</si>
  <si>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</si>
  <si>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</si>
  <si>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</si>
  <si>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</si>
  <si>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</si>
  <si>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</si>
  <si>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</si>
  <si>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</si>
  <si>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</si>
  <si>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</si>
  <si>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</si>
  <si>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</si>
  <si>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</si>
  <si>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</si>
  <si>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</si>
  <si>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</si>
  <si>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</si>
  <si>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</si>
  <si>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</si>
  <si>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</si>
  <si>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</si>
  <si>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</si>
  <si>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</si>
  <si>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</si>
  <si>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</si>
  <si>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</si>
  <si>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</si>
  <si>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</si>
  <si>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</si>
  <si>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</si>
  <si>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</si>
  <si>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</si>
  <si>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</si>
  <si>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</si>
  <si>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</si>
  <si>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</si>
  <si>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</si>
  <si>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</si>
  <si>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</si>
  <si>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</si>
  <si>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</si>
  <si>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</si>
  <si>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</si>
  <si>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</si>
  <si>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</si>
  <si>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</si>
  <si>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</si>
  <si>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</si>
  <si>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</si>
  <si>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</si>
  <si>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</si>
  <si>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</si>
  <si>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</si>
  <si>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</si>
  <si>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</si>
  <si>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</si>
  <si>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</si>
  <si>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</si>
  <si>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</si>
  <si>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</si>
  <si>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</si>
  <si>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</si>
  <si>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</si>
  <si>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</si>
  <si>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</si>
  <si>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</si>
  <si>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</si>
  <si>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</si>
  <si>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</si>
  <si>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</si>
  <si>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</si>
  <si>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</si>
  <si>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</si>
  <si>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</si>
  <si>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</si>
  <si>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</si>
  <si>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</si>
  <si>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</si>
  <si>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</si>
  <si>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</si>
  <si>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</si>
  <si>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</si>
  <si>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</si>
  <si>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</si>
  <si>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</si>
  <si>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</si>
  <si>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</si>
  <si>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</si>
  <si>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</si>
  <si>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</si>
  <si>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</si>
  <si>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</si>
  <si>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</si>
  <si>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</si>
  <si>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</si>
  <si>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</si>
  <si>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</si>
  <si>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</si>
  <si>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</si>
  <si>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</si>
  <si>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</si>
  <si>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</si>
  <si>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</si>
  <si>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</si>
  <si>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</si>
  <si>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</si>
  <si>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</si>
  <si>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</si>
  <si>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</si>
  <si>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</si>
  <si>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</si>
  <si>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</si>
  <si>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</si>
  <si>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</si>
  <si>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</si>
  <si>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</si>
  <si>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</si>
  <si>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</si>
  <si>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</si>
  <si>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</si>
  <si>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</si>
  <si>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</si>
  <si>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</si>
  <si>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</si>
  <si>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</si>
  <si>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</si>
  <si>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</si>
  <si>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</si>
  <si>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</si>
  <si>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</si>
  <si>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</si>
  <si>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</si>
  <si>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</si>
  <si>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</si>
  <si>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</si>
  <si>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</si>
  <si>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</si>
  <si>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</si>
  <si>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</si>
  <si>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</si>
  <si>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</si>
  <si>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</si>
  <si>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</si>
  <si>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</si>
  <si>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</si>
  <si>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</si>
  <si>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</si>
  <si>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</si>
  <si>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</si>
  <si>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</si>
  <si>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</si>
  <si>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</si>
  <si>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</si>
  <si>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</si>
  <si>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</si>
  <si>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</si>
  <si>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</si>
  <si>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</si>
  <si>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</si>
  <si>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</si>
  <si>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</si>
  <si>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</si>
  <si>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</si>
  <si>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</si>
  <si>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</si>
  <si>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</si>
  <si>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</si>
  <si>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</si>
  <si>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</si>
  <si>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</si>
  <si>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</si>
  <si>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</si>
  <si>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</si>
  <si>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</si>
  <si>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</si>
  <si>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</si>
  <si>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</si>
  <si>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</si>
  <si>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</si>
  <si>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</si>
  <si>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</si>
  <si>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</si>
  <si>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</si>
  <si>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</si>
  <si>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</si>
  <si>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</si>
  <si>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</si>
  <si>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</si>
  <si>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</si>
  <si>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</si>
  <si>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</si>
  <si>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</si>
  <si>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</si>
  <si>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</si>
  <si>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</si>
  <si>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</si>
  <si>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</si>
  <si>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</si>
  <si>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</si>
  <si>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</si>
  <si>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</si>
  <si>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</si>
  <si>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</si>
  <si>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</si>
  <si>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</si>
  <si>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</si>
  <si>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</si>
  <si>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</si>
  <si>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</si>
  <si>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</si>
  <si>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</si>
  <si>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</si>
  <si>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</si>
  <si>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</si>
  <si>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</si>
  <si>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</si>
  <si>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</si>
  <si>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</si>
  <si>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</si>
  <si>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</si>
  <si>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</si>
  <si>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</si>
  <si>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</si>
  <si>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</si>
  <si>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</si>
  <si>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</si>
  <si>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</si>
  <si>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</si>
  <si>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</si>
  <si>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</si>
  <si>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</si>
  <si>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</si>
  <si>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</si>
  <si>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</si>
  <si>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</si>
  <si>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</si>
  <si>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</si>
  <si>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</si>
  <si>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</si>
  <si>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</si>
  <si>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</si>
  <si>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</si>
  <si>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</si>
  <si>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</si>
  <si>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</si>
  <si>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</si>
  <si>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</si>
  <si>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</si>
  <si>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</si>
  <si>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</si>
  <si>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</si>
  <si>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</si>
  <si>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</si>
  <si>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</si>
  <si>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</si>
  <si>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</si>
  <si>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</si>
  <si>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</si>
  <si>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</si>
  <si>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</si>
  <si>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</si>
  <si>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</si>
  <si>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</si>
  <si>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</si>
  <si>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</si>
  <si>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</si>
  <si>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</si>
  <si>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</si>
  <si>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</si>
  <si>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</si>
  <si>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</si>
  <si>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</si>
  <si>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</si>
  <si>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</si>
  <si>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</si>
  <si>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</si>
  <si>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</si>
  <si>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</si>
  <si>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</si>
  <si>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</si>
  <si>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</si>
  <si>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</si>
  <si>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</si>
  <si>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</si>
  <si>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</si>
  <si>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</si>
  <si>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</si>
  <si>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</si>
  <si>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</si>
  <si>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</si>
  <si>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</si>
  <si>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</si>
  <si>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</si>
  <si>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</si>
  <si>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</si>
  <si>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</si>
  <si>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</si>
  <si>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</si>
  <si>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</si>
  <si>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</si>
  <si>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</si>
  <si>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</si>
  <si>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</si>
  <si>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</si>
  <si>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</si>
  <si>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</si>
  <si>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</si>
  <si>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</si>
  <si>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</si>
  <si>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</si>
  <si>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</si>
  <si>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</si>
  <si>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</si>
  <si>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</si>
  <si>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</si>
  <si>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</si>
  <si>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</si>
  <si>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</si>
  <si>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</si>
  <si>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</si>
  <si>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</si>
  <si>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</si>
  <si>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</si>
  <si>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</si>
  <si>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</si>
  <si>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</si>
  <si>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</si>
  <si>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</si>
  <si>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</si>
  <si>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</si>
  <si>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</si>
  <si>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</si>
  <si>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</si>
  <si>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</si>
  <si>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</si>
  <si>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</si>
  <si>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</si>
  <si>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</si>
  <si>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</si>
  <si>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</si>
  <si>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</si>
  <si>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</si>
  <si>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</si>
  <si>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</si>
  <si>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</si>
  <si>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</si>
  <si>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</si>
  <si>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</si>
  <si>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</si>
  <si>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</si>
  <si>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</si>
  <si>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</si>
  <si>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</si>
  <si>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</si>
  <si>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</si>
  <si>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</si>
  <si>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</si>
  <si>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</si>
  <si>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</si>
  <si>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</si>
  <si>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</si>
  <si>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</si>
  <si>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</si>
  <si>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</si>
  <si>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</si>
  <si>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</si>
  <si>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</si>
  <si>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</si>
  <si>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</si>
  <si>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</si>
  <si>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</si>
  <si>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</si>
  <si>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</si>
  <si>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</si>
  <si>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</si>
  <si>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</si>
  <si>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</si>
  <si>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</si>
  <si>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</si>
  <si>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</si>
  <si>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</si>
  <si>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</si>
  <si>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</si>
  <si>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</si>
  <si>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</si>
  <si>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</si>
  <si>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</si>
  <si>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</si>
  <si>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</si>
  <si>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</si>
  <si>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</si>
  <si>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</si>
  <si>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</si>
  <si>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</si>
  <si>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</si>
  <si>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</si>
  <si>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</si>
  <si>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</si>
  <si>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</si>
  <si>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</si>
  <si>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</si>
  <si>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</si>
  <si>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</si>
  <si>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</si>
  <si>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</si>
  <si>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</si>
  <si>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</si>
  <si>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</si>
  <si>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</si>
  <si>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</si>
  <si>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</si>
  <si>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</si>
  <si>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</si>
  <si>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</si>
  <si>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</si>
  <si>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</si>
  <si>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</si>
  <si>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</si>
  <si>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</si>
  <si>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</si>
  <si>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</si>
  <si>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</si>
  <si>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</si>
  <si>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</si>
  <si>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</si>
  <si>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</si>
  <si>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</si>
  <si>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</si>
  <si>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</si>
  <si>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</si>
  <si>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</si>
  <si>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</si>
  <si>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</si>
  <si>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</si>
  <si>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</si>
  <si>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</si>
  <si>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</si>
  <si>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</si>
  <si>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</si>
  <si>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</si>
  <si>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</si>
  <si>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</si>
  <si>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</si>
  <si>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</si>
  <si>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</si>
  <si>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</si>
  <si>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</si>
  <si>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</si>
  <si>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</si>
  <si>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</si>
  <si>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</si>
  <si>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</si>
  <si>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</si>
  <si>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</si>
  <si>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</si>
  <si>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</si>
  <si>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</si>
  <si>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</si>
  <si>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</si>
  <si>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</si>
  <si>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</si>
  <si>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</si>
  <si>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</si>
  <si>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</si>
  <si>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</si>
  <si>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</si>
  <si>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</si>
  <si>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</si>
  <si>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</si>
  <si>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</si>
  <si>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</si>
  <si>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</si>
  <si>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</si>
  <si>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</si>
  <si>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</si>
  <si>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</si>
  <si>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</si>
  <si>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</si>
  <si>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</si>
  <si>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</si>
  <si>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</si>
  <si>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</si>
  <si>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</si>
  <si>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</si>
  <si>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</si>
  <si>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</si>
  <si>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</si>
  <si>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</si>
  <si>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</si>
  <si>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</si>
  <si>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</si>
  <si>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</si>
  <si>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</si>
  <si>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</si>
  <si>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</si>
  <si>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</si>
  <si>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</si>
  <si>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</si>
  <si>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</si>
  <si>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</si>
  <si>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</si>
  <si>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</si>
  <si>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</si>
  <si>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</si>
  <si>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</si>
  <si>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</si>
  <si>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</si>
  <si>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</si>
  <si>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</si>
  <si>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</si>
  <si>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</si>
  <si>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</si>
  <si>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</si>
  <si>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</si>
  <si>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</si>
  <si>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</si>
  <si>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</si>
  <si>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</si>
  <si>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</si>
  <si>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</si>
  <si>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</si>
  <si>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</si>
  <si>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</si>
  <si>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</si>
  <si>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</si>
  <si>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</si>
  <si>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</si>
  <si>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</si>
  <si>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</si>
  <si>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</si>
  <si>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</si>
  <si>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</si>
  <si>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</si>
  <si>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</si>
  <si>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</si>
  <si>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</si>
  <si>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</si>
  <si>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</si>
  <si>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</si>
  <si>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</si>
  <si>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</si>
  <si>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</si>
  <si>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</si>
  <si>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</si>
  <si>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</si>
  <si>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</si>
  <si>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</si>
  <si>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</si>
  <si>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</si>
  <si>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</si>
  <si>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</si>
  <si>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</si>
  <si>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</si>
  <si>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</si>
  <si>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</si>
  <si>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</si>
  <si>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</si>
  <si>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</si>
  <si>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</si>
  <si>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</si>
  <si>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</si>
  <si>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</si>
  <si>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</si>
  <si>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</si>
  <si>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</si>
  <si>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</si>
  <si>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</si>
  <si>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</si>
  <si>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</si>
  <si>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</si>
  <si>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</si>
  <si>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</si>
  <si>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</si>
  <si>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</si>
  <si>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</si>
  <si>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</si>
  <si>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</si>
  <si>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</si>
  <si>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</si>
  <si>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</si>
  <si>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</si>
  <si>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</si>
  <si>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</si>
  <si>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</si>
  <si>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</si>
  <si>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</si>
  <si>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</si>
  <si>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</si>
  <si>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</si>
  <si>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</si>
  <si>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</si>
  <si>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</si>
  <si>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</si>
  <si>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</si>
  <si>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</si>
  <si>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</si>
  <si>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</si>
  <si>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</si>
  <si>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</si>
  <si>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</si>
  <si>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</si>
  <si>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</si>
  <si>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</si>
  <si>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</si>
  <si>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</si>
  <si>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</si>
  <si>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</si>
  <si>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</si>
  <si>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</si>
  <si>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</si>
  <si>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</si>
  <si>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</si>
  <si>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</si>
  <si>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</si>
  <si>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</si>
  <si>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</si>
  <si>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</si>
  <si>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</si>
  <si>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</si>
  <si>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</si>
  <si>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</si>
  <si>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</si>
  <si>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</si>
  <si>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</si>
  <si>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</si>
  <si>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</si>
  <si>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</si>
  <si>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</si>
  <si>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</si>
  <si>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</si>
  <si>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</si>
  <si>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</si>
  <si>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</si>
  <si>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</si>
  <si>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</si>
  <si>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</si>
  <si>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</si>
  <si>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</si>
  <si>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</si>
  <si>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</si>
  <si>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</si>
  <si>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</si>
  <si>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</si>
  <si>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</si>
  <si>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</si>
  <si>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</si>
  <si>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</si>
  <si>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</si>
  <si>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</si>
  <si>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</si>
  <si>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</si>
  <si>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</si>
  <si>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</si>
  <si>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</si>
  <si>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</si>
  <si>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</si>
  <si>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</si>
  <si>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</si>
  <si>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</si>
  <si>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</si>
  <si>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</si>
  <si>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</si>
  <si>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</si>
  <si>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</si>
  <si>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</si>
  <si>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</si>
  <si>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</si>
  <si>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</si>
  <si>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</si>
  <si>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</si>
  <si>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</si>
  <si>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</si>
  <si>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</si>
  <si>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</si>
  <si>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</si>
  <si>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</si>
  <si>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</si>
  <si>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</si>
  <si>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</si>
  <si>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</si>
  <si>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</si>
  <si>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</si>
  <si>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</si>
  <si>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</si>
  <si>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</si>
  <si>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</si>
  <si>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</si>
  <si>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</si>
  <si>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</si>
  <si>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</si>
  <si>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</si>
  <si>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</si>
  <si>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</si>
  <si>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</si>
  <si>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</si>
  <si>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</si>
  <si>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</si>
  <si>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</si>
  <si>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</si>
  <si>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</si>
  <si>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</si>
  <si>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</si>
  <si>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</si>
  <si>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</si>
  <si>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</si>
  <si>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</si>
  <si>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</si>
  <si>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</si>
  <si>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</si>
  <si>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</si>
  <si>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</si>
  <si>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</si>
  <si>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</si>
  <si>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</si>
  <si>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</si>
  <si>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</si>
  <si>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</si>
  <si>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</si>
  <si>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</si>
  <si>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</si>
  <si>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</si>
  <si>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</si>
  <si>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</si>
  <si>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</si>
  <si>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</si>
  <si>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</si>
  <si>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</si>
  <si>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</si>
  <si>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</si>
  <si>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</si>
  <si>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</si>
  <si>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</si>
  <si>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</si>
  <si>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</si>
  <si>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</si>
  <si>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</si>
  <si>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</si>
  <si>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</si>
  <si>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</si>
  <si>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</si>
  <si>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</si>
  <si>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</si>
  <si>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</si>
  <si>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</si>
  <si>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</si>
  <si>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</si>
  <si>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</si>
  <si>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</si>
  <si>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</si>
  <si>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</si>
  <si>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</si>
  <si>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</si>
  <si>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</si>
  <si>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</si>
  <si>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</si>
  <si>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</si>
  <si>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</si>
  <si>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</si>
  <si>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</si>
  <si>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</si>
  <si>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</si>
  <si>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</si>
  <si>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</si>
  <si>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</si>
  <si>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</si>
  <si>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</si>
  <si>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</si>
  <si>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</si>
  <si>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</si>
  <si>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</si>
  <si>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</si>
  <si>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</si>
  <si>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</si>
  <si>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</si>
  <si>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</si>
  <si>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</si>
  <si>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</si>
  <si>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</si>
  <si>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</si>
  <si>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</si>
  <si>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</si>
  <si>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</si>
  <si>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</si>
  <si>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</si>
  <si>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</si>
  <si>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</si>
  <si>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</si>
  <si>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</si>
  <si>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</si>
  <si>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</si>
  <si>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</si>
  <si>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</si>
  <si>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</si>
  <si>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</si>
  <si>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</si>
  <si>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</si>
  <si>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</si>
  <si>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</si>
  <si>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</si>
  <si>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</si>
  <si>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</si>
  <si>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</si>
  <si>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</si>
  <si>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</si>
  <si>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</si>
  <si>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</si>
  <si>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</si>
  <si>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</si>
  <si>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</si>
  <si>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</si>
  <si>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</si>
  <si>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</si>
  <si>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</si>
  <si>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</si>
  <si>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</si>
  <si>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</si>
  <si>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</si>
  <si>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</si>
  <si>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</si>
  <si>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</si>
  <si>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</si>
  <si>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</si>
  <si>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</si>
  <si>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</si>
  <si>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</si>
  <si>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</si>
  <si>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</si>
  <si>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</si>
  <si>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</si>
  <si>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</si>
  <si>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</si>
  <si>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</si>
  <si>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</si>
  <si>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</si>
  <si>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</si>
  <si>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</si>
  <si>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</si>
  <si>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</si>
  <si>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</si>
  <si>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</si>
  <si>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</si>
  <si>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</si>
  <si>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</si>
  <si>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</si>
  <si>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</si>
  <si>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</si>
  <si>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</si>
  <si>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</si>
  <si>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</si>
  <si>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</si>
  <si>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</si>
  <si>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</si>
  <si>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</si>
  <si>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</si>
  <si>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</si>
  <si>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</si>
  <si>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</si>
  <si>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</si>
  <si>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</si>
  <si>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</si>
  <si>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</si>
  <si>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</si>
  <si>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</si>
  <si>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</si>
  <si>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</si>
  <si>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</si>
  <si>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</si>
  <si>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</si>
  <si>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</si>
  <si>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</si>
  <si>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</si>
  <si>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</si>
  <si>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</si>
  <si>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</si>
  <si>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</si>
  <si>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</si>
  <si>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</si>
  <si>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</si>
  <si>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</si>
  <si>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</si>
  <si>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</si>
  <si>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</si>
  <si>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</si>
  <si>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</si>
  <si>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</si>
  <si>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</si>
  <si>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</si>
  <si>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</si>
  <si>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</si>
  <si>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</si>
  <si>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</si>
  <si>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</si>
  <si>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</si>
  <si>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</si>
  <si>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</si>
  <si>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</si>
  <si>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</si>
  <si>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</si>
  <si>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</si>
  <si>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</si>
  <si>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</si>
  <si>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</si>
  <si>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</si>
  <si>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</si>
  <si>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</si>
  <si>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</si>
  <si>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</si>
  <si>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</si>
  <si>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</si>
  <si>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</si>
  <si>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</si>
  <si>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</si>
  <si>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</si>
  <si>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</si>
  <si>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</si>
  <si>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</si>
  <si>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</si>
  <si>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</si>
  <si>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</si>
  <si>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</si>
  <si>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</si>
  <si>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</si>
  <si>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</si>
  <si>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</si>
  <si>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</si>
  <si>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</si>
  <si>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</si>
  <si>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</si>
  <si>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</si>
  <si>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</si>
  <si>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</si>
  <si>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</si>
  <si>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</si>
  <si>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</si>
  <si>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</si>
  <si>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</si>
  <si>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</si>
  <si>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</si>
  <si>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</si>
  <si>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</si>
  <si>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</si>
  <si>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</si>
  <si>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</si>
  <si>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</si>
  <si>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</si>
  <si>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</si>
  <si>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</si>
  <si>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</si>
  <si>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</si>
  <si>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</si>
  <si>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</si>
  <si>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</si>
  <si>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</si>
  <si>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</si>
  <si>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</si>
  <si>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</si>
  <si>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</si>
  <si>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</si>
  <si>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</si>
  <si>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</si>
  <si>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</si>
  <si>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</si>
  <si>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</si>
  <si>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</si>
  <si>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</si>
  <si>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</si>
  <si>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</si>
  <si>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</si>
  <si>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</si>
  <si>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</si>
  <si>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</si>
  <si>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</si>
  <si>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</si>
  <si>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</si>
  <si>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</si>
  <si>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</si>
  <si>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</si>
  <si>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</si>
  <si>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</si>
  <si>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</si>
  <si>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</si>
  <si>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</si>
  <si>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</si>
  <si>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</si>
  <si>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</si>
  <si>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</si>
  <si>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</si>
  <si>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</si>
  <si>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</si>
  <si>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</si>
  <si>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</si>
  <si>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</si>
  <si>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</si>
  <si>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</si>
  <si>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</si>
  <si>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</si>
  <si>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</si>
  <si>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</si>
  <si>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</si>
  <si>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</si>
  <si>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</si>
  <si>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</si>
  <si>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</si>
  <si>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</si>
  <si>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</si>
  <si>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</si>
  <si>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</si>
  <si>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</si>
  <si>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</si>
  <si>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</si>
  <si>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</si>
  <si>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</si>
  <si>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</si>
  <si>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</si>
  <si>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</si>
  <si>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</si>
  <si>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</si>
  <si>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</si>
  <si>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</si>
  <si>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</si>
  <si>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</si>
  <si>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</si>
  <si>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</si>
  <si>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</si>
  <si>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</si>
  <si>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</si>
  <si>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</si>
  <si>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</si>
  <si>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</si>
  <si>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</si>
  <si>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</si>
  <si>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</si>
  <si>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</si>
  <si>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</si>
  <si>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</si>
  <si>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</si>
  <si>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</si>
  <si>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</si>
  <si>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</si>
  <si>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</si>
  <si>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</si>
  <si>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</si>
  <si>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</si>
  <si>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</si>
  <si>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</si>
  <si>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</si>
  <si>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</si>
  <si>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</si>
  <si>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</si>
  <si>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</si>
  <si>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</si>
  <si>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</si>
  <si>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</si>
  <si>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</si>
  <si>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</si>
  <si>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</si>
  <si>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</si>
  <si>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</si>
  <si>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</si>
  <si>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</si>
  <si>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</si>
  <si>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</si>
  <si>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</si>
  <si>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</si>
  <si>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</si>
  <si>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</si>
  <si>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</si>
  <si>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</si>
  <si>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</si>
  <si>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</si>
  <si>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</si>
  <si>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</si>
  <si>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</si>
  <si>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</si>
  <si>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</si>
  <si>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</si>
  <si>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</si>
  <si>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</si>
  <si>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</si>
  <si>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</si>
  <si>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</si>
  <si>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</si>
  <si>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</si>
  <si>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</si>
  <si>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</si>
  <si>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</si>
  <si>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</si>
  <si>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</si>
  <si>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</si>
  <si>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</si>
  <si>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</si>
  <si>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</si>
  <si>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</si>
  <si>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</si>
  <si>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</si>
  <si>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</si>
  <si>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</si>
  <si>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</si>
  <si>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</si>
  <si>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</si>
  <si>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</si>
  <si>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</si>
  <si>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</si>
  <si>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</si>
  <si>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</si>
  <si>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</si>
  <si>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</si>
  <si>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</si>
  <si>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</si>
  <si>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</si>
  <si>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</si>
  <si>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</si>
  <si>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</si>
  <si>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</si>
  <si>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</si>
  <si>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</si>
  <si>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</si>
  <si>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</si>
  <si>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</si>
  <si>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</si>
  <si>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</si>
  <si>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</si>
  <si>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</si>
  <si>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</si>
  <si>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</si>
  <si>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</si>
  <si>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</si>
  <si>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</si>
  <si>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</si>
  <si>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</si>
  <si>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</si>
  <si>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</si>
  <si>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</si>
  <si>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</si>
  <si>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</si>
  <si>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</si>
  <si>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</si>
  <si>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</si>
  <si>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</si>
  <si>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</si>
  <si>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</si>
  <si>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</si>
  <si>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</si>
  <si>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</si>
  <si>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</si>
  <si>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</si>
  <si>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</si>
  <si>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</si>
  <si>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</si>
  <si>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</si>
  <si>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</si>
  <si>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</si>
  <si>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</si>
  <si>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</si>
  <si>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</si>
  <si>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</si>
  <si>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</si>
  <si>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</si>
  <si>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</si>
  <si>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</si>
  <si>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</si>
  <si>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</si>
  <si>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</si>
  <si>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</si>
  <si>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</si>
  <si>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</si>
  <si>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</si>
  <si>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</si>
  <si>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</si>
  <si>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</si>
  <si>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</si>
  <si>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</si>
  <si>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</si>
  <si>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</si>
  <si>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</si>
  <si>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</si>
  <si>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</si>
  <si>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</si>
  <si>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</si>
  <si>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</si>
  <si>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</si>
  <si>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</si>
  <si>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</si>
  <si>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</si>
  <si>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</si>
  <si>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</si>
  <si>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</si>
  <si>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</si>
  <si>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</si>
  <si>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</si>
  <si>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</si>
  <si>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</si>
  <si>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</si>
  <si>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</si>
  <si>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</si>
  <si>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</si>
  <si>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</si>
  <si>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</si>
  <si>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</si>
  <si>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</si>
  <si>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</si>
  <si>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</si>
  <si>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</si>
  <si>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</si>
  <si>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</si>
  <si>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</si>
  <si>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</si>
  <si>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</si>
  <si>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</si>
  <si>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</si>
  <si>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</si>
  <si>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</si>
  <si>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</si>
  <si>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</si>
  <si>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</si>
  <si>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</si>
  <si>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</si>
  <si>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</si>
  <si>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</si>
  <si>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</si>
  <si>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</si>
  <si>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</si>
  <si>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</si>
  <si>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</si>
  <si>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</si>
  <si>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</si>
  <si>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</si>
  <si>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</si>
  <si>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</si>
  <si>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</si>
  <si>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</si>
  <si>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</si>
  <si>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</si>
  <si>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</si>
  <si>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</si>
  <si>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</si>
  <si>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</si>
  <si>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</si>
  <si>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</si>
  <si>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</si>
  <si>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</si>
  <si>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</si>
  <si>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</si>
  <si>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</si>
  <si>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</si>
  <si>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</si>
  <si>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</si>
  <si>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</si>
  <si>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</si>
  <si>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</si>
  <si>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</si>
  <si>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</si>
  <si>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</si>
  <si>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</si>
  <si>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</si>
  <si>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</si>
  <si>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</si>
  <si>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</si>
  <si>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</si>
  <si>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</si>
  <si>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</si>
  <si>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</si>
  <si>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</si>
  <si>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</si>
  <si>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</si>
  <si>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</si>
  <si>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</si>
  <si>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</si>
  <si>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</si>
  <si>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</si>
  <si>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</si>
  <si>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</si>
  <si>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</si>
  <si>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</si>
  <si>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</si>
  <si>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</si>
  <si>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</si>
  <si>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</si>
  <si>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</si>
  <si>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</si>
  <si>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</si>
  <si>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</si>
  <si>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</si>
  <si>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</si>
  <si>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</si>
  <si>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</si>
  <si>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</si>
  <si>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</si>
  <si>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</si>
  <si>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</si>
  <si>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</si>
  <si>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</si>
  <si>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</si>
  <si>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</si>
  <si>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</si>
  <si>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</si>
  <si>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</si>
  <si>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</si>
  <si>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</si>
  <si>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</si>
  <si>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</si>
  <si>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</si>
  <si>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</si>
  <si>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</si>
  <si>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</si>
  <si>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</si>
  <si>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</si>
  <si>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</si>
  <si>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</si>
  <si>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</si>
  <si>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</si>
  <si>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</si>
  <si>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</si>
  <si>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</si>
  <si>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</si>
  <si>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</si>
  <si>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</si>
  <si>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</si>
  <si>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</si>
  <si>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</si>
  <si>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</si>
  <si>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</si>
  <si>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</si>
  <si>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</si>
  <si>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</si>
  <si>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</si>
  <si>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</si>
  <si>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</si>
  <si>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</si>
  <si>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</si>
  <si>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</si>
  <si>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</si>
  <si>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</si>
  <si>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</si>
  <si>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</si>
  <si>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</si>
  <si>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</si>
  <si>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</si>
  <si>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</si>
  <si>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</si>
  <si>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</si>
  <si>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</si>
  <si>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</si>
  <si>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</si>
  <si>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</si>
  <si>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</si>
  <si>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</si>
  <si>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</si>
  <si>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</si>
  <si>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</si>
  <si>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</si>
  <si>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</si>
  <si>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</si>
  <si>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</si>
  <si>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</si>
  <si>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</si>
  <si>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</si>
  <si>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</si>
  <si>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</si>
  <si>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</si>
  <si>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</si>
  <si>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</si>
  <si>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</si>
  <si>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</si>
  <si>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</si>
  <si>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</si>
  <si>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</si>
  <si>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</si>
  <si>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</si>
  <si>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</si>
  <si>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</si>
  <si>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</si>
  <si>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</si>
  <si>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</si>
  <si>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</si>
  <si>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</si>
  <si>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</si>
  <si>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</si>
  <si>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</si>
  <si>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</si>
  <si>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</si>
  <si>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</si>
  <si>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</si>
  <si>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</si>
  <si>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</si>
  <si>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</si>
  <si>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</si>
  <si>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</si>
  <si>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</si>
  <si>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</si>
  <si>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</si>
  <si>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</si>
  <si>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</si>
  <si>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</si>
  <si>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</si>
  <si>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</si>
  <si>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</si>
  <si>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</si>
  <si>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</si>
  <si>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</si>
  <si>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</si>
  <si>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</si>
  <si>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</si>
  <si>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</si>
  <si>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</si>
  <si>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</si>
  <si>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</si>
  <si>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</si>
  <si>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</si>
  <si>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</si>
  <si>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</si>
  <si>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</si>
  <si>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</si>
  <si>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</si>
  <si>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</si>
  <si>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</si>
  <si>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</si>
  <si>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</si>
  <si>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</si>
  <si>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</si>
  <si>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</si>
  <si>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</si>
  <si>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</si>
  <si>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</si>
  <si>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</si>
  <si>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</si>
  <si>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</si>
  <si>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</si>
  <si>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</si>
  <si>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</si>
  <si>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</si>
  <si>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</si>
  <si>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</si>
  <si>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</si>
  <si>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</si>
  <si>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</si>
  <si>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</si>
  <si>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</si>
  <si>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</si>
  <si>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</si>
  <si>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</si>
  <si>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</si>
  <si>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</si>
  <si>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</si>
  <si>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</si>
  <si>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</si>
  <si>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</si>
  <si>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</si>
  <si>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</si>
  <si>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</si>
  <si>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</si>
  <si>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</si>
  <si>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</si>
  <si>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</si>
  <si>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</si>
  <si>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</si>
  <si>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</si>
  <si>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</si>
  <si>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</si>
  <si>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</si>
  <si>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</si>
  <si>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</si>
  <si>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</si>
  <si>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</si>
  <si>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</si>
  <si>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</si>
  <si>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</si>
  <si>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</si>
  <si>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</si>
  <si>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</si>
  <si>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</si>
  <si>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</si>
  <si>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</si>
  <si>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</si>
  <si>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</si>
  <si>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</si>
  <si>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</si>
  <si>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</si>
  <si>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</si>
  <si>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</si>
  <si>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</si>
  <si>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</si>
  <si>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</si>
  <si>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</si>
  <si>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</si>
  <si>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</si>
  <si>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</si>
  <si>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</si>
  <si>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</si>
  <si>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</si>
  <si>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</si>
  <si>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</si>
  <si>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</si>
  <si>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</si>
  <si>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</si>
  <si>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</si>
  <si>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</si>
  <si>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</si>
  <si>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</si>
  <si>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</si>
  <si>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</si>
  <si>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</si>
  <si>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</si>
  <si>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</si>
  <si>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</si>
  <si>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</si>
  <si>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</si>
  <si>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</si>
  <si>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</si>
  <si>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</si>
  <si>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</si>
  <si>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</si>
  <si>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</si>
  <si>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</si>
  <si>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</si>
  <si>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</si>
  <si>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</si>
  <si>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</si>
  <si>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</si>
  <si>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</si>
  <si>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</si>
  <si>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</si>
  <si>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</si>
  <si>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</si>
  <si>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</si>
  <si>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</si>
  <si>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</si>
  <si>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</si>
  <si>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</si>
  <si>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</si>
  <si>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</si>
  <si>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</si>
  <si>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</si>
  <si>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</si>
  <si>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</si>
  <si>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</si>
  <si>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</si>
  <si>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</si>
  <si>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</si>
  <si>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</si>
  <si>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</si>
  <si>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</si>
  <si>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</si>
  <si>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</si>
  <si>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</si>
  <si>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</si>
  <si>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</si>
  <si>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</si>
  <si>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</si>
  <si>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</si>
  <si>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</si>
  <si>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</si>
  <si>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</si>
  <si>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</si>
  <si>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</si>
  <si>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</si>
  <si>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</si>
  <si>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</si>
  <si>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</si>
  <si>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</si>
  <si>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</si>
  <si>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</si>
  <si>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</si>
  <si>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</si>
  <si>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</si>
  <si>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</si>
  <si>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</si>
  <si>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</si>
  <si>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</si>
  <si>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</si>
  <si>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</si>
  <si>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</si>
  <si>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</si>
  <si>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</si>
  <si>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</si>
  <si>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</si>
  <si>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</si>
  <si>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</si>
  <si>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</si>
  <si>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</si>
  <si>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</si>
  <si>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</si>
  <si>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</si>
  <si>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</si>
  <si>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</si>
  <si>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</si>
  <si>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</si>
  <si>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</si>
  <si>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</si>
  <si>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</si>
  <si>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</si>
  <si>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</si>
  <si>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</si>
  <si>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</si>
  <si>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</si>
  <si>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</si>
  <si>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</si>
  <si>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</si>
  <si>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</si>
  <si>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</si>
  <si>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</si>
  <si>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</si>
  <si>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</si>
  <si>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</si>
  <si>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</si>
  <si>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</si>
  <si>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</si>
  <si>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</si>
  <si>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</si>
  <si>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</si>
  <si>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</si>
  <si>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</si>
  <si>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</si>
  <si>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</si>
  <si>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</si>
  <si>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</si>
  <si>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</si>
  <si>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</si>
  <si>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</si>
  <si>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</si>
  <si>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</si>
  <si>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</si>
  <si>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</si>
  <si>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</si>
  <si>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</si>
  <si>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</si>
  <si>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</si>
  <si>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</si>
  <si>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</si>
  <si>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</si>
  <si>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</si>
  <si>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</si>
  <si>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</si>
  <si>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</si>
  <si>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</si>
  <si>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</si>
  <si>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</si>
  <si>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</si>
  <si>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</si>
  <si>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</si>
  <si>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</si>
  <si>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</si>
  <si>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</si>
  <si>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</si>
  <si>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</si>
  <si>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</si>
  <si>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</si>
  <si>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</si>
  <si>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</si>
  <si>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</si>
  <si>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</si>
  <si>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</si>
  <si>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</si>
  <si>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</si>
  <si>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</si>
  <si>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</si>
  <si>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</si>
  <si>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</si>
  <si>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</si>
  <si>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</si>
  <si>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</si>
  <si>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</si>
  <si>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</si>
  <si>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</si>
  <si>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</si>
  <si>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</si>
  <si>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</si>
  <si>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</si>
  <si>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</si>
  <si>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</si>
  <si>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</si>
  <si>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</si>
  <si>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</si>
  <si>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</si>
  <si>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</si>
  <si>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</si>
  <si>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</si>
  <si>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</si>
  <si>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</si>
  <si>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</si>
  <si>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</si>
  <si>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</si>
  <si>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</si>
  <si>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</si>
  <si>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</si>
  <si>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</si>
  <si>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</si>
  <si>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</si>
  <si>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</si>
  <si>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</si>
  <si>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</si>
  <si>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</si>
  <si>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</si>
  <si>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</si>
  <si>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</si>
  <si>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</si>
  <si>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</si>
  <si>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</si>
  <si>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</si>
  <si>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</si>
  <si>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</si>
  <si>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</si>
  <si>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</si>
  <si>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</si>
  <si>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</si>
  <si>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</si>
  <si>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</si>
  <si>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</si>
  <si>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</si>
  <si>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</si>
  <si>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</si>
  <si>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</si>
  <si>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</si>
  <si>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</si>
  <si>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</si>
  <si>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</si>
  <si>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</si>
  <si>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</si>
  <si>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</si>
  <si>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</si>
  <si>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</si>
  <si>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</si>
  <si>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</si>
  <si>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</si>
  <si>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</si>
  <si>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</si>
  <si>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</si>
  <si>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</si>
  <si>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</si>
  <si>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</si>
  <si>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</si>
  <si>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</si>
  <si>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</si>
  <si>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</si>
  <si>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</si>
  <si>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</si>
  <si>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</si>
  <si>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</si>
  <si>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</si>
  <si>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</si>
  <si>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</si>
  <si>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</si>
  <si>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</si>
  <si>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</si>
  <si>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</si>
  <si>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</si>
  <si>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</si>
  <si>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</si>
  <si>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</si>
  <si>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</si>
  <si>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</si>
  <si>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</si>
  <si>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</si>
  <si>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</si>
  <si>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</si>
  <si>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</si>
  <si>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</si>
  <si>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</si>
  <si>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</si>
  <si>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</si>
  <si>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</si>
  <si>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</si>
  <si>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</si>
  <si>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</si>
  <si>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</si>
  <si>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</si>
  <si>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</si>
  <si>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</si>
  <si>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</si>
  <si>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</si>
  <si>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</si>
  <si>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</si>
  <si>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</si>
  <si>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</si>
  <si>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</si>
  <si>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</si>
  <si>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</si>
  <si>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</si>
  <si>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</si>
  <si>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</si>
  <si>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</si>
  <si>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</si>
  <si>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</si>
  <si>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</si>
  <si>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</si>
  <si>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</si>
  <si>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</si>
  <si>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</si>
  <si>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</si>
  <si>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</si>
  <si>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</si>
  <si>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</si>
  <si>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</si>
  <si>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</si>
  <si>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</si>
  <si>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</si>
  <si>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</si>
  <si>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</si>
  <si>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</si>
  <si>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</si>
  <si>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</si>
  <si>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</si>
  <si>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</si>
  <si>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</si>
  <si>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</si>
  <si>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</si>
  <si>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</si>
  <si>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</si>
  <si>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</si>
  <si>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</si>
  <si>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</si>
  <si>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</si>
  <si>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</si>
  <si>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</si>
  <si>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</si>
  <si>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</si>
  <si>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</si>
  <si>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</si>
  <si>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</si>
  <si>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</si>
  <si>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</si>
  <si>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</si>
  <si>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</si>
  <si>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</si>
  <si>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</si>
  <si>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</si>
  <si>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</si>
  <si>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</si>
  <si>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</si>
  <si>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</si>
  <si>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</si>
  <si>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</si>
  <si>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</si>
  <si>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</si>
  <si>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</si>
  <si>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</si>
  <si>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</si>
  <si>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</si>
  <si>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</si>
  <si>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</si>
  <si>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</si>
  <si>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</si>
  <si>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</si>
  <si>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</si>
  <si>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</si>
  <si>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</si>
  <si>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</si>
  <si>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</si>
  <si>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</si>
  <si>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</si>
  <si>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</si>
  <si>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</si>
  <si>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</si>
  <si>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</si>
  <si>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</si>
  <si>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</si>
  <si>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</si>
  <si>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</si>
  <si>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</si>
  <si>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</si>
  <si>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</si>
  <si>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</si>
  <si>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</si>
  <si>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</si>
  <si>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</si>
  <si>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</si>
  <si>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</si>
  <si>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</si>
  <si>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</si>
  <si>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</si>
  <si>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</si>
  <si>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</si>
  <si>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</si>
  <si>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</si>
  <si>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</si>
  <si>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</si>
  <si>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</si>
  <si>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</si>
  <si>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</si>
  <si>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</si>
  <si>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</si>
  <si>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</si>
  <si>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</si>
  <si>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</si>
  <si>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</si>
  <si>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</si>
  <si>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</si>
  <si>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</si>
  <si>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</si>
  <si>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</si>
  <si>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</si>
  <si>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</si>
  <si>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</si>
  <si>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</si>
  <si>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</si>
  <si>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</si>
  <si>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</si>
  <si>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</si>
  <si>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</si>
  <si>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</si>
  <si>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</si>
  <si>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</si>
  <si>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</si>
  <si>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</si>
  <si>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</si>
  <si>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</si>
  <si>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</si>
  <si>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</si>
  <si>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</si>
  <si>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</si>
  <si>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</si>
  <si>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</si>
  <si>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</si>
  <si>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</si>
  <si>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</si>
  <si>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</si>
  <si>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</si>
  <si>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</si>
  <si>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</si>
  <si>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</si>
  <si>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</si>
  <si>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</si>
  <si>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</si>
  <si>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</si>
  <si>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</si>
  <si>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</si>
  <si>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</si>
  <si>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</si>
  <si>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</si>
  <si>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</si>
  <si>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</si>
  <si>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</si>
  <si>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</si>
  <si>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</si>
  <si>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</si>
  <si>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</si>
  <si>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</si>
  <si>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</si>
  <si>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</si>
  <si>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</si>
  <si>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</si>
  <si>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</si>
  <si>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</si>
  <si>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</si>
  <si>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</si>
  <si>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</si>
  <si>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</si>
  <si>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</si>
  <si>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</si>
  <si>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</si>
  <si>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</si>
  <si>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</si>
  <si>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</si>
  <si>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</si>
  <si>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</si>
  <si>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</si>
  <si>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</si>
  <si>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</si>
  <si>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</si>
  <si>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</si>
  <si>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</si>
  <si>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</si>
  <si>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</si>
  <si>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</si>
  <si>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</si>
  <si>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</si>
  <si>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</si>
  <si>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</si>
  <si>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</si>
  <si>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</si>
  <si>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</si>
  <si>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</si>
  <si>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</si>
  <si>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</si>
  <si>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</si>
  <si>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</si>
  <si>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</si>
  <si>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</si>
  <si>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</si>
  <si>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</si>
  <si>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</si>
  <si>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</si>
  <si>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</si>
  <si>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</si>
  <si>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</si>
  <si>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</si>
  <si>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</si>
  <si>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</si>
  <si>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</si>
  <si>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</si>
  <si>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</si>
  <si>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</si>
  <si>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</si>
  <si>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</si>
  <si>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</si>
  <si>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</si>
  <si>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</si>
  <si>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</si>
  <si>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</si>
  <si>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</si>
  <si>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</si>
  <si>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</si>
  <si>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</si>
  <si>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</si>
  <si>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</si>
  <si>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</si>
  <si>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</si>
  <si>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</si>
  <si>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</si>
  <si>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</si>
  <si>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</si>
  <si>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</si>
  <si>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</si>
  <si>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</si>
  <si>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</si>
  <si>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</si>
  <si>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</si>
  <si>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</si>
  <si>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</si>
  <si>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</si>
  <si>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</si>
  <si>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</si>
  <si>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</si>
  <si>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</si>
  <si>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</si>
  <si>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</si>
  <si>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</si>
  <si>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</si>
  <si>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</si>
  <si>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</si>
  <si>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</si>
  <si>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</si>
  <si>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</si>
  <si>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</si>
  <si>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</si>
  <si>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</si>
  <si>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</si>
  <si>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</si>
  <si>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</si>
  <si>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</si>
  <si>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</si>
  <si>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</si>
  <si>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</si>
  <si>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</si>
  <si>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</si>
  <si>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</si>
  <si>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</si>
  <si>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</si>
  <si>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</si>
  <si>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</si>
  <si>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</si>
  <si>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</si>
  <si>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</si>
  <si>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</si>
  <si>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</si>
  <si>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</si>
  <si>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</si>
  <si>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</si>
  <si>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</si>
  <si>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</si>
  <si>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</si>
  <si>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</si>
  <si>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</si>
  <si>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</si>
  <si>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</si>
  <si>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</si>
  <si>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</si>
  <si>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</si>
  <si>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</si>
  <si>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</si>
  <si>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</si>
  <si>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</si>
  <si>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</si>
  <si>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</si>
  <si>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</si>
  <si>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</si>
  <si>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</si>
  <si>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</si>
  <si>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</si>
  <si>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</si>
  <si>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</si>
  <si>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</si>
  <si>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</si>
  <si>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</si>
  <si>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</si>
  <si>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</si>
  <si>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</si>
  <si>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</si>
  <si>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</si>
  <si>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</si>
  <si>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</si>
  <si>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</si>
  <si>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</si>
  <si>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</si>
  <si>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</si>
  <si>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</si>
  <si>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</si>
  <si>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</si>
  <si>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</si>
  <si>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</si>
  <si>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</si>
  <si>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</si>
  <si>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</si>
  <si>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</si>
  <si>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</si>
  <si>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</si>
  <si>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</si>
  <si>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</si>
  <si>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</si>
  <si>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</si>
  <si>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</si>
  <si>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</si>
  <si>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</si>
  <si>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</si>
  <si>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</si>
  <si>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</si>
  <si>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</si>
  <si>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</si>
  <si>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</si>
  <si>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</si>
  <si>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</si>
  <si>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</si>
  <si>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</si>
  <si>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</si>
  <si>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</si>
  <si>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</si>
  <si>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</si>
  <si>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</si>
  <si>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</si>
  <si>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</si>
  <si>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</si>
  <si>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</si>
  <si>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</si>
  <si>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</si>
  <si>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</si>
  <si>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</si>
  <si>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</si>
  <si>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</si>
  <si>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</si>
  <si>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</si>
  <si>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</si>
  <si>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</si>
  <si>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</si>
  <si>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</si>
  <si>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</si>
  <si>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</si>
  <si>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</si>
  <si>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</si>
  <si>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</si>
  <si>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</si>
  <si>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</si>
  <si>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</si>
  <si>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</si>
  <si>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</si>
  <si>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</si>
  <si>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</si>
  <si>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</si>
  <si>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</si>
  <si>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</si>
  <si>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</si>
  <si>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</si>
  <si>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</si>
  <si>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</si>
  <si>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</si>
  <si>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</si>
  <si>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</si>
  <si>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</si>
  <si>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</si>
  <si>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</si>
  <si>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</si>
  <si>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</si>
  <si>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</si>
  <si>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</si>
  <si>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</si>
  <si>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</si>
  <si>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</si>
  <si>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</si>
  <si>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</si>
  <si>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</si>
  <si>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</si>
  <si>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</si>
  <si>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</si>
  <si>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</si>
  <si>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</si>
  <si>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</si>
  <si>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</si>
  <si>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</si>
  <si>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</si>
  <si>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</si>
  <si>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</si>
  <si>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</si>
  <si>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</si>
  <si>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</si>
  <si>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</si>
  <si>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</si>
  <si>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</si>
  <si>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</si>
  <si>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</si>
  <si>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</si>
  <si>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</si>
  <si>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</si>
  <si>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</si>
  <si>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</si>
  <si>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</si>
  <si>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</si>
  <si>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</si>
  <si>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</si>
  <si>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</si>
  <si>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</si>
  <si>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</si>
  <si>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</si>
  <si>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</si>
  <si>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</si>
  <si>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</si>
  <si>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</si>
  <si>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</si>
  <si>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</si>
  <si>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</si>
  <si>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</si>
  <si>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</si>
  <si>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</si>
  <si>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</si>
  <si>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</si>
  <si>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</si>
  <si>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</si>
  <si>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</si>
  <si>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</si>
  <si>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</si>
  <si>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</si>
  <si>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</si>
  <si>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</si>
  <si>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</si>
  <si>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</si>
  <si>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</si>
  <si>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</si>
  <si>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</si>
  <si>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</si>
  <si>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</si>
  <si>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</si>
  <si>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</si>
  <si>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</si>
  <si>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</si>
  <si>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</si>
  <si>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</si>
  <si>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</si>
  <si>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</si>
  <si>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</si>
  <si>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</si>
  <si>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</si>
  <si>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</si>
  <si>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</si>
  <si>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</si>
  <si>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</si>
  <si>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</si>
  <si>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</si>
  <si>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</si>
  <si>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</si>
  <si>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</si>
  <si>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</si>
  <si>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</si>
  <si>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</si>
  <si>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</si>
  <si>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</si>
  <si>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</si>
  <si>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</si>
  <si>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</si>
  <si>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</si>
  <si>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</si>
  <si>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</si>
  <si>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</si>
  <si>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</si>
  <si>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</si>
  <si>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</si>
  <si>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</si>
  <si>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</si>
  <si>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</si>
  <si>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</si>
  <si>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</si>
  <si>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</si>
  <si>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</si>
  <si>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</si>
  <si>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</si>
  <si>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</si>
  <si>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</si>
  <si>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</si>
  <si>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</si>
  <si>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</si>
  <si>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</si>
  <si>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</si>
  <si>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</si>
  <si>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</si>
  <si>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</si>
  <si>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</si>
  <si>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</si>
  <si>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</si>
  <si>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</si>
  <si>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</si>
  <si>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</si>
  <si>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</si>
  <si>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</si>
  <si>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</si>
  <si>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</si>
  <si>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</si>
  <si>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</si>
  <si>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</si>
  <si>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</si>
  <si>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</si>
  <si>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</si>
  <si>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</si>
  <si>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</si>
  <si>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</si>
  <si>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</si>
  <si>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</si>
  <si>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</si>
  <si>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</si>
  <si>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</si>
  <si>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</si>
  <si>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</si>
  <si>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</si>
  <si>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</si>
  <si>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</si>
  <si>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</si>
  <si>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</si>
  <si>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</si>
  <si>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</si>
  <si>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</si>
  <si>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</si>
  <si>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</si>
  <si>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</si>
  <si>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</si>
  <si>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</si>
  <si>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</si>
  <si>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</si>
  <si>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</si>
  <si>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</si>
  <si>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</si>
  <si>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</si>
  <si>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</si>
  <si>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</si>
  <si>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</si>
  <si>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</si>
  <si>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</si>
  <si>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</si>
  <si>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</si>
  <si>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</si>
  <si>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</si>
  <si>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</si>
  <si>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</si>
  <si>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</si>
  <si>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</si>
  <si>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</si>
  <si>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</si>
  <si>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</si>
  <si>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</si>
  <si>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</si>
  <si>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</si>
  <si>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</si>
  <si>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</si>
  <si>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</si>
  <si>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</si>
  <si>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</si>
  <si>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</si>
  <si>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</si>
  <si>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</si>
  <si>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</si>
  <si>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</si>
  <si>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</si>
  <si>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</si>
  <si>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</si>
  <si>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</si>
  <si>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</si>
  <si>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</si>
  <si>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</si>
  <si>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</si>
  <si>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</si>
  <si>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</si>
  <si>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</si>
  <si>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</si>
  <si>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</si>
  <si>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</si>
  <si>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</si>
  <si>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</si>
  <si>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</si>
  <si>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</si>
  <si>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</si>
  <si>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</si>
  <si>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</si>
  <si>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</si>
  <si>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</si>
  <si>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</si>
  <si>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</si>
  <si>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</si>
  <si>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</si>
  <si>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</si>
  <si>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</si>
  <si>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</si>
  <si>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</si>
  <si>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</si>
  <si>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</si>
  <si>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</si>
  <si>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</si>
  <si>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</si>
  <si>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</si>
  <si>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</si>
  <si>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</si>
  <si>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</si>
  <si>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</si>
  <si>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</si>
  <si>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</si>
  <si>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</si>
  <si>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</si>
  <si>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</si>
  <si>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</si>
  <si>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</si>
  <si>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</si>
  <si>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</si>
  <si>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</si>
  <si>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</si>
  <si>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</si>
  <si>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</si>
  <si>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</si>
  <si>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</si>
  <si>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</si>
  <si>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</si>
  <si>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</si>
  <si>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</si>
  <si>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</si>
  <si>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</si>
  <si>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</si>
  <si>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</si>
  <si>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</si>
  <si>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</si>
  <si>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</si>
  <si>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</si>
  <si>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</si>
  <si>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</si>
  <si>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</si>
  <si>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</si>
  <si>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</si>
  <si>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</si>
  <si>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</si>
  <si>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</si>
  <si>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</si>
  <si>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</si>
  <si>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</si>
  <si>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</si>
  <si>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</si>
  <si>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</si>
  <si>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</si>
  <si>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</si>
  <si>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</si>
  <si>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</si>
  <si>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</si>
  <si>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</si>
  <si>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</si>
  <si>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</si>
  <si>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</si>
  <si>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</si>
  <si>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</si>
  <si>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</si>
  <si>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</si>
  <si>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</si>
  <si>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</si>
  <si>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</si>
  <si>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</si>
  <si>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</si>
  <si>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</si>
  <si>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</si>
  <si>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</si>
  <si>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</si>
  <si>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</si>
  <si>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</si>
  <si>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</si>
  <si>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</si>
  <si>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</si>
  <si>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</si>
  <si>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</si>
  <si>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</si>
  <si>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</si>
  <si>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</si>
  <si>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</si>
  <si>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</si>
  <si>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</si>
  <si>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</si>
  <si>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</si>
  <si>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</si>
  <si>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</si>
  <si>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</si>
  <si>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</si>
  <si>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</si>
  <si>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</si>
  <si>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</si>
  <si>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</si>
  <si>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</si>
  <si>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</si>
  <si>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</si>
  <si>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</si>
  <si>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</si>
  <si>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</si>
  <si>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</si>
  <si>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</si>
  <si>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</si>
  <si>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</si>
  <si>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</si>
  <si>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</si>
  <si>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</si>
  <si>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</si>
  <si>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</si>
  <si>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</si>
  <si>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</si>
  <si>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</si>
  <si>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</si>
  <si>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</si>
  <si>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</si>
  <si>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</si>
  <si>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</si>
  <si>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</si>
  <si>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</si>
  <si>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</si>
  <si>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</si>
  <si>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</si>
  <si>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</si>
  <si>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</si>
  <si>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</si>
  <si>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</si>
  <si>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</si>
  <si>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</si>
  <si>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</si>
  <si>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</si>
  <si>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</si>
  <si>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</si>
  <si>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</si>
  <si>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</si>
  <si>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</si>
  <si>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</si>
  <si>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</si>
  <si>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</si>
  <si>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</si>
  <si>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</si>
  <si>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</si>
  <si>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</si>
  <si>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</si>
  <si>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</si>
  <si>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</si>
  <si>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</si>
  <si>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</si>
  <si>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</si>
  <si>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</si>
  <si>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</si>
  <si>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</si>
  <si>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</si>
  <si>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</si>
  <si>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</si>
  <si>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</si>
  <si>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</si>
  <si>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</si>
  <si>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</si>
  <si>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</si>
  <si>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</si>
  <si>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</si>
  <si>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</si>
  <si>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</si>
  <si>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</si>
  <si>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</si>
  <si>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</si>
  <si>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</si>
  <si>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</si>
  <si>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</si>
  <si>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</si>
  <si>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</si>
  <si>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</si>
  <si>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</si>
  <si>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</si>
  <si>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</si>
  <si>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</si>
  <si>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</si>
  <si>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</si>
  <si>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</si>
  <si>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</si>
  <si>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</si>
  <si>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</si>
  <si>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</si>
  <si>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</si>
  <si>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</si>
  <si>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</si>
  <si>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</si>
  <si>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</si>
  <si>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</si>
  <si>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</si>
  <si>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</si>
  <si>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</si>
  <si>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</si>
  <si>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</si>
  <si>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</si>
  <si>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</si>
  <si>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</si>
  <si>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</si>
  <si>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</si>
  <si>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</si>
  <si>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</si>
  <si>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</si>
  <si>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</si>
  <si>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</si>
  <si>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</si>
  <si>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</si>
  <si>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</si>
  <si>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</si>
  <si>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</si>
  <si>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</si>
  <si>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</si>
  <si>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</si>
  <si>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</si>
  <si>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</si>
  <si>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</si>
  <si>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</si>
  <si>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</si>
  <si>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</si>
  <si>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</si>
  <si>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</si>
  <si>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</si>
  <si>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</si>
  <si>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</si>
  <si>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</si>
  <si>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</si>
  <si>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</si>
  <si>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</si>
  <si>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</si>
  <si>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</si>
  <si>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</si>
  <si>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</si>
  <si>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</si>
  <si>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</si>
  <si>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</si>
  <si>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</si>
  <si>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</si>
  <si>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</si>
  <si>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</si>
  <si>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</si>
  <si>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</si>
  <si>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</si>
  <si>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</si>
  <si>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</si>
  <si>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</si>
  <si>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</si>
  <si>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</si>
  <si>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</si>
  <si>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</si>
  <si>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</si>
  <si>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</si>
  <si>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</si>
  <si>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</si>
  <si>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</si>
  <si>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</si>
  <si>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</si>
  <si>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</si>
  <si>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</si>
  <si>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</si>
  <si>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</si>
  <si>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</si>
  <si>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</si>
  <si>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</si>
  <si>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</si>
  <si>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</si>
  <si>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</si>
  <si>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</si>
  <si>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</si>
  <si>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</si>
  <si>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</si>
  <si>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</si>
  <si>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</si>
  <si>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</si>
  <si>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</si>
  <si>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</si>
  <si>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</si>
  <si>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</si>
  <si>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</si>
  <si>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</si>
  <si>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</si>
  <si>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</si>
  <si>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</si>
  <si>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</si>
  <si>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</si>
  <si>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</si>
  <si>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</si>
  <si>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</si>
  <si>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</si>
  <si>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</si>
  <si>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</si>
  <si>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</si>
  <si>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</si>
  <si>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</si>
  <si>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</si>
  <si>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</si>
  <si>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</si>
  <si>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</si>
  <si>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</si>
  <si>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</si>
  <si>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</si>
  <si>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</si>
  <si>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</si>
  <si>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</si>
  <si>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</si>
  <si>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</si>
  <si>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</si>
  <si>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</si>
  <si>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</si>
  <si>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</si>
  <si>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</si>
  <si>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</si>
  <si>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</si>
  <si>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</si>
  <si>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</si>
  <si>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</si>
  <si>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</si>
  <si>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</si>
  <si>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</si>
  <si>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</si>
  <si>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</si>
  <si>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</si>
  <si>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</si>
  <si>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</si>
  <si>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</si>
  <si>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</si>
  <si>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</si>
  <si>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</si>
  <si>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</si>
  <si>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</si>
  <si>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</si>
  <si>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</si>
  <si>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</si>
  <si>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</si>
  <si>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</si>
  <si>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</si>
  <si>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</si>
  <si>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</si>
  <si>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</si>
  <si>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</si>
  <si>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</si>
  <si>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</si>
  <si>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</si>
  <si>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</si>
  <si>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</si>
  <si>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</si>
  <si>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</si>
  <si>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</si>
  <si>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</si>
  <si>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</si>
  <si>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</si>
  <si>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</si>
  <si>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</si>
  <si>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</si>
  <si>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</si>
  <si>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</si>
  <si>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</si>
  <si>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</si>
  <si>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</si>
  <si>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</si>
  <si>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</si>
  <si>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</si>
  <si>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</si>
  <si>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</si>
  <si>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</si>
  <si>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</si>
  <si>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</si>
  <si>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</si>
  <si>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</si>
  <si>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</si>
  <si>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</si>
  <si>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</si>
  <si>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</si>
  <si>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</si>
  <si>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</si>
  <si>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</si>
  <si>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</si>
  <si>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</si>
  <si>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</si>
  <si>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</si>
  <si>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</si>
  <si>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</si>
  <si>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</si>
  <si>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</si>
  <si>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</si>
  <si>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</si>
  <si>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</si>
  <si>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</si>
  <si>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</si>
  <si>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</si>
  <si>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</si>
  <si>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</si>
  <si>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</si>
  <si>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</si>
  <si>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</si>
  <si>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</si>
  <si>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</si>
  <si>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</si>
  <si>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</si>
  <si>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</si>
  <si>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</si>
  <si>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</si>
  <si>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</si>
  <si>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</si>
  <si>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</si>
  <si>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</si>
  <si>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</si>
  <si>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</si>
  <si>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</si>
  <si>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</si>
  <si>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</si>
  <si>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</si>
  <si>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</si>
  <si>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</si>
  <si>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</si>
  <si>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</si>
  <si>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</si>
  <si>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</si>
  <si>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</si>
  <si>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</si>
  <si>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</si>
  <si>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</si>
  <si>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</si>
  <si>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</si>
  <si>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</si>
  <si>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</si>
  <si>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</si>
  <si>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</si>
  <si>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</si>
  <si>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</si>
  <si>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</si>
  <si>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</si>
  <si>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</si>
  <si>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</si>
  <si>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</si>
  <si>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</si>
  <si>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</si>
  <si>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</si>
  <si>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</si>
  <si>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</si>
  <si>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</si>
  <si>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</si>
  <si>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</si>
  <si>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</si>
  <si>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</si>
  <si>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</si>
  <si>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</si>
  <si>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</si>
  <si>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</si>
  <si>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</si>
  <si>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</si>
  <si>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</si>
  <si>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</si>
  <si>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</si>
  <si>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</si>
  <si>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</si>
  <si>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</si>
  <si>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</si>
  <si>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</si>
  <si>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</si>
  <si>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</si>
  <si>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</si>
  <si>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</si>
  <si>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</si>
  <si>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</si>
  <si>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</si>
  <si>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</si>
  <si>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</si>
  <si>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</si>
  <si>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</si>
  <si>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</si>
  <si>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</si>
  <si>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</si>
  <si>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</si>
  <si>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</si>
  <si>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</si>
  <si>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</si>
  <si>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</si>
  <si>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</si>
  <si>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</si>
  <si>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</si>
  <si>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</si>
  <si>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</si>
  <si>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</si>
  <si>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</si>
  <si>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</si>
  <si>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</si>
  <si>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</si>
  <si>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</si>
  <si>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</si>
  <si>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</si>
  <si>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</si>
  <si>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</si>
  <si>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</si>
  <si>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</si>
  <si>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</si>
  <si>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</si>
  <si>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</si>
  <si>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</si>
  <si>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</si>
  <si>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</si>
  <si>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</si>
  <si>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</si>
  <si>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</si>
  <si>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</si>
  <si>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</si>
  <si>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</si>
  <si>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</si>
  <si>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</si>
  <si>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</si>
  <si>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</si>
  <si>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</si>
  <si>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</si>
  <si>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</si>
  <si>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</si>
  <si>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</si>
  <si>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</si>
  <si>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</si>
  <si>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</si>
  <si>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</si>
  <si>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</si>
  <si>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</si>
  <si>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</si>
  <si>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</si>
  <si>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</si>
  <si>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</si>
  <si>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</si>
  <si>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</si>
  <si>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</si>
  <si>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</si>
  <si>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</si>
  <si>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</si>
  <si>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</si>
  <si>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</si>
  <si>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</si>
  <si>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</si>
  <si>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</si>
  <si>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</si>
  <si>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</si>
  <si>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</si>
  <si>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</si>
  <si>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</si>
  <si>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</si>
  <si>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</si>
  <si>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</si>
  <si>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</si>
  <si>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</si>
  <si>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</si>
  <si>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</si>
  <si>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</si>
  <si>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</si>
  <si>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</si>
  <si>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</si>
  <si>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</si>
  <si>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</si>
  <si>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</si>
  <si>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</si>
  <si>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</si>
  <si>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</si>
  <si>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</si>
  <si>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</si>
  <si>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</si>
  <si>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</si>
  <si>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</si>
  <si>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</si>
  <si>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</si>
  <si>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</si>
  <si>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</si>
  <si>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</si>
  <si>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</si>
  <si>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</si>
  <si>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</si>
  <si>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</si>
  <si>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</si>
  <si>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</si>
  <si>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</si>
  <si>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</si>
  <si>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</si>
  <si>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</si>
  <si>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</si>
  <si>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</si>
  <si>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</si>
  <si>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</si>
  <si>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</si>
  <si>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</si>
  <si>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</si>
  <si>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</si>
  <si>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</si>
  <si>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</si>
  <si>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</si>
  <si>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</si>
  <si>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</si>
  <si>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</si>
  <si>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</si>
  <si>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</si>
  <si>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</si>
  <si>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</si>
  <si>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</si>
  <si>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</si>
  <si>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</si>
  <si>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</si>
  <si>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</si>
  <si>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</si>
  <si>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</si>
  <si>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</si>
  <si>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</si>
  <si>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</si>
  <si>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</si>
  <si>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</si>
  <si>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</si>
  <si>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</si>
  <si>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</si>
  <si>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</si>
  <si>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</si>
  <si>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</si>
  <si>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</si>
  <si>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</si>
  <si>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</si>
  <si>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</si>
  <si>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</si>
  <si>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</si>
  <si>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</si>
  <si>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</si>
  <si>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</si>
  <si>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</si>
  <si>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</si>
  <si>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</si>
  <si>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</si>
  <si>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</si>
  <si>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</si>
  <si>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</si>
  <si>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</si>
  <si>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</si>
  <si>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</si>
  <si>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</si>
  <si>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</si>
  <si>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</si>
  <si>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</si>
  <si>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</si>
  <si>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</si>
  <si>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</si>
  <si>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</si>
  <si>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</si>
  <si>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</si>
  <si>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</si>
  <si>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</si>
  <si>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</si>
  <si>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</si>
  <si>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</si>
  <si>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</si>
  <si>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</si>
  <si>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</si>
  <si>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</si>
  <si>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</si>
  <si>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</si>
  <si>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</si>
  <si>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</si>
  <si>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</si>
  <si>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</si>
  <si>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</si>
  <si>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</si>
  <si>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</si>
  <si>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</si>
  <si>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</si>
  <si>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</si>
  <si>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</si>
  <si>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</si>
  <si>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</si>
  <si>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</si>
  <si>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</si>
  <si>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</si>
  <si>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</si>
  <si>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</si>
  <si>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</si>
  <si>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</si>
  <si>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</si>
  <si>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</si>
  <si>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</si>
  <si>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</si>
  <si>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</si>
  <si>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</si>
  <si>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</si>
  <si>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</si>
  <si>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</si>
  <si>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</si>
  <si>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</si>
  <si>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</si>
  <si>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</si>
  <si>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</si>
  <si>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</si>
  <si>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</si>
  <si>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</si>
  <si>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</si>
  <si>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</si>
  <si>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</si>
  <si>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</si>
  <si>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</si>
  <si>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</si>
  <si>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</si>
  <si>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</si>
  <si>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</si>
  <si>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</si>
  <si>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</si>
  <si>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</si>
  <si>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</si>
  <si>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</si>
  <si>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</si>
  <si>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</si>
  <si>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</si>
  <si>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</si>
  <si>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</si>
  <si>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</si>
  <si>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</si>
  <si>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</si>
  <si>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</si>
  <si>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</si>
  <si>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</si>
  <si>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</si>
  <si>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</si>
  <si>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</si>
  <si>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</si>
  <si>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</si>
  <si>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</si>
  <si>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</si>
  <si>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</si>
  <si>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</si>
  <si>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</si>
  <si>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</si>
  <si>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</si>
  <si>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</si>
  <si>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</si>
  <si>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</si>
  <si>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</si>
  <si>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</si>
  <si>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</si>
  <si>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</si>
  <si>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</si>
  <si>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</si>
  <si>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</si>
  <si>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</si>
  <si>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</si>
  <si>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</si>
  <si>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</si>
  <si>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</si>
  <si>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</si>
  <si>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</si>
  <si>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</si>
  <si>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</si>
  <si>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</si>
  <si>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</si>
  <si>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</si>
  <si>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</si>
  <si>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</si>
  <si>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</si>
  <si>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</si>
  <si>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</si>
  <si>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</si>
  <si>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</si>
  <si>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</si>
  <si>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</si>
  <si>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</si>
  <si>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</si>
  <si>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</si>
  <si>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</si>
  <si>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</si>
  <si>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</si>
  <si>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</si>
  <si>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</si>
  <si>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</si>
  <si>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</si>
  <si>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</si>
  <si>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</si>
  <si>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</si>
  <si>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</si>
  <si>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</si>
  <si>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</si>
  <si>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</si>
  <si>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</si>
  <si>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</si>
  <si>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</si>
  <si>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</si>
  <si>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</si>
  <si>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</si>
  <si>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</si>
  <si>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</si>
  <si>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</si>
  <si>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</si>
  <si>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</si>
  <si>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</si>
  <si>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</si>
  <si>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</si>
  <si>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</si>
  <si>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</si>
  <si>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</si>
  <si>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</si>
  <si>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</si>
  <si>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</si>
  <si>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</si>
  <si>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</si>
  <si>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</si>
  <si>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</si>
  <si>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</si>
  <si>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</si>
  <si>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</si>
  <si>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</si>
  <si>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</si>
  <si>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</si>
  <si>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</si>
  <si>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</si>
  <si>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</si>
  <si>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</si>
  <si>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</si>
  <si>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</si>
  <si>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</si>
  <si>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</si>
  <si>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</si>
  <si>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</si>
  <si>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</si>
  <si>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</si>
  <si>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</si>
  <si>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</si>
  <si>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</si>
  <si>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</si>
  <si>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</si>
  <si>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</si>
  <si>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</si>
  <si>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</si>
  <si>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</si>
  <si>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</si>
  <si>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</si>
  <si>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</si>
  <si>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</si>
  <si>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</si>
  <si>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</si>
  <si>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</si>
  <si>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</si>
  <si>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</si>
  <si>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</si>
  <si>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</si>
  <si>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</si>
  <si>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</si>
  <si>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</si>
  <si>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</si>
  <si>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</si>
  <si>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</si>
  <si>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</si>
  <si>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</si>
  <si>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</si>
  <si>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</si>
  <si>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</si>
  <si>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</si>
  <si>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</si>
  <si>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</si>
  <si>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</si>
  <si>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</si>
  <si>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</si>
  <si>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</si>
  <si>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</si>
  <si>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</si>
  <si>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</si>
  <si>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</si>
  <si>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</si>
  <si>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</si>
  <si>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</si>
  <si>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</si>
  <si>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</si>
  <si>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</si>
  <si>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</si>
  <si>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</si>
  <si>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</si>
  <si>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</si>
  <si>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</si>
  <si>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</si>
  <si>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</si>
  <si>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</si>
  <si>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</si>
  <si>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</si>
  <si>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</si>
  <si>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</si>
  <si>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</si>
  <si>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</si>
  <si>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</si>
  <si>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</si>
  <si>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</si>
  <si>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</si>
  <si>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</si>
  <si>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</si>
  <si>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</si>
  <si>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</si>
  <si>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</si>
  <si>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</si>
  <si>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</si>
  <si>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</si>
  <si>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</si>
  <si>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</si>
  <si>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</si>
  <si>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</si>
  <si>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</si>
  <si>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</si>
  <si>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</si>
  <si>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</si>
  <si>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</si>
  <si>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</si>
  <si>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</si>
  <si>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</si>
  <si>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</si>
  <si>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</si>
  <si>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</si>
  <si>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</si>
  <si>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</si>
  <si>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</si>
  <si>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</si>
  <si>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</si>
  <si>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</si>
  <si>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</si>
  <si>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</si>
  <si>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</si>
  <si>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</si>
  <si>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</si>
  <si>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</si>
  <si>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</si>
  <si>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</si>
  <si>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</si>
  <si>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</si>
  <si>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</si>
  <si>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</si>
  <si>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</si>
  <si>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</si>
  <si>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</si>
  <si>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</si>
  <si>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</si>
  <si>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</si>
  <si>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</si>
  <si>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</si>
  <si>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</si>
  <si>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</si>
  <si>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</si>
  <si>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</si>
  <si>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</si>
  <si>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</si>
  <si>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</si>
  <si>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</si>
  <si>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</si>
  <si>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</si>
  <si>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</si>
  <si>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</si>
  <si>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</si>
  <si>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</si>
  <si>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</si>
  <si>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</si>
  <si>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</si>
  <si>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</si>
  <si>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</si>
  <si>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</si>
  <si>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</si>
  <si>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</si>
  <si>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</si>
  <si>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</si>
  <si>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</si>
  <si>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</si>
  <si>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</si>
  <si>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</si>
  <si>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</si>
  <si>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</si>
  <si>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</si>
  <si>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</si>
  <si>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</si>
  <si>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</si>
  <si>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</si>
  <si>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</si>
  <si>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</si>
  <si>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</si>
  <si>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</si>
  <si>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</si>
  <si>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</si>
  <si>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</si>
  <si>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</si>
  <si>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</si>
  <si>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</si>
  <si>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</si>
  <si>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</si>
  <si>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</si>
  <si>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</si>
  <si>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</si>
  <si>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</si>
  <si>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</si>
  <si>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</si>
  <si>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</si>
  <si>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</si>
  <si>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</si>
  <si>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</si>
  <si>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</si>
  <si>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</si>
  <si>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</si>
  <si>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</si>
  <si>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</si>
  <si>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</si>
  <si>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</si>
  <si>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</si>
  <si>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</si>
  <si>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</si>
  <si>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</si>
  <si>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</si>
  <si>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</si>
  <si>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</si>
  <si>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</si>
  <si>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</si>
  <si>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</si>
  <si>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</si>
  <si>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</si>
  <si>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</si>
  <si>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</si>
  <si>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</si>
  <si>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</si>
  <si>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</si>
  <si>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</si>
  <si>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</si>
  <si>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</si>
  <si>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</si>
  <si>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</si>
  <si>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</si>
  <si>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</si>
  <si>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</si>
  <si>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</si>
  <si>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</si>
  <si>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</si>
  <si>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</si>
  <si>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</si>
  <si>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</si>
  <si>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</si>
  <si>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</si>
  <si>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</si>
  <si>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</si>
  <si>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</si>
  <si>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</si>
  <si>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</si>
  <si>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</si>
  <si>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</si>
  <si>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</si>
  <si>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</si>
  <si>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</si>
  <si>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</si>
  <si>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</si>
  <si>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</si>
  <si>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</si>
  <si>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</si>
  <si>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</si>
  <si>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</si>
  <si>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</si>
  <si>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</si>
  <si>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</si>
  <si>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</si>
  <si>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</si>
  <si>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</si>
  <si>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</si>
  <si>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</si>
  <si>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</si>
  <si>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</si>
  <si>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</si>
  <si>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</si>
  <si>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</si>
  <si>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</si>
  <si>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</si>
  <si>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</si>
  <si>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</si>
  <si>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</si>
  <si>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</si>
  <si>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</si>
  <si>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</si>
  <si>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</si>
  <si>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</si>
  <si>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</si>
  <si>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</si>
  <si>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</si>
  <si>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</si>
  <si>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</si>
  <si>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</si>
  <si>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</si>
  <si>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</si>
  <si>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</si>
  <si>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</si>
  <si>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</si>
  <si>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</si>
  <si>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</si>
  <si>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</si>
  <si>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</si>
  <si>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</si>
  <si>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</si>
  <si>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</si>
  <si>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</si>
  <si>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</si>
  <si>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</si>
  <si>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</si>
  <si>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</si>
  <si>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</si>
  <si>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</si>
  <si>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</si>
  <si>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</si>
  <si>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</si>
  <si>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</si>
  <si>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</si>
  <si>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</si>
  <si>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</si>
  <si>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</si>
  <si>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</si>
  <si>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</si>
  <si>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</si>
  <si>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</si>
  <si>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</si>
  <si>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</si>
  <si>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</si>
  <si>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</si>
  <si>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</si>
  <si>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</si>
  <si>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</si>
  <si>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</si>
  <si>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</si>
  <si>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</si>
  <si>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</si>
  <si>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</si>
  <si>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</si>
  <si>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</si>
  <si>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</si>
  <si>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</si>
  <si>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</si>
  <si>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</si>
  <si>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</si>
  <si>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</si>
  <si>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</si>
  <si>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</si>
  <si>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</si>
  <si>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</si>
  <si>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</si>
  <si>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</si>
  <si>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</si>
  <si>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</si>
  <si>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</si>
  <si>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</si>
  <si>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</si>
  <si>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</si>
  <si>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</si>
  <si>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</si>
  <si>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</si>
  <si>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</si>
  <si>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</si>
  <si>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</si>
  <si>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</si>
  <si>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</si>
  <si>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</si>
  <si>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</si>
  <si>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</si>
  <si>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</si>
  <si>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</si>
  <si>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</si>
  <si>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</si>
  <si>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</si>
  <si>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</si>
  <si>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</si>
  <si>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</si>
  <si>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</si>
  <si>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</si>
  <si>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</si>
  <si>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</si>
  <si>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</si>
  <si>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</si>
  <si>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</si>
  <si>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</si>
  <si>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</si>
  <si>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</si>
  <si>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</si>
  <si>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</si>
  <si>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</si>
  <si>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</si>
  <si>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</si>
  <si>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</si>
  <si>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</si>
  <si>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</si>
  <si>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</si>
  <si>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</si>
  <si>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</si>
  <si>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</si>
  <si>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</si>
  <si>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</si>
  <si>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</si>
  <si>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</si>
  <si>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</si>
  <si>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</si>
  <si>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</si>
  <si>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</si>
  <si>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</si>
  <si>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</si>
  <si>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</si>
  <si>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</si>
  <si>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</si>
  <si>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</si>
  <si>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</si>
  <si>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</si>
  <si>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</si>
  <si>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</si>
  <si>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</si>
  <si>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</si>
  <si>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</si>
  <si>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</si>
  <si>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</si>
  <si>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</si>
  <si>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</si>
  <si>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</si>
  <si>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</si>
  <si>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</si>
  <si>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</si>
  <si>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</si>
  <si>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</si>
  <si>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</si>
  <si>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</si>
  <si>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</si>
  <si>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</si>
  <si>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</si>
  <si>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</si>
  <si>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</si>
  <si>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</si>
  <si>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</si>
  <si>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</si>
  <si>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</si>
  <si>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</si>
  <si>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</si>
  <si>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</si>
  <si>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</si>
  <si>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</si>
  <si>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</si>
  <si>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</si>
  <si>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</si>
  <si>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</si>
  <si>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</si>
  <si>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</si>
  <si>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</si>
  <si>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</si>
  <si>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</si>
  <si>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</si>
  <si>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</si>
  <si>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</si>
  <si>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</si>
  <si>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</si>
  <si>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</si>
  <si>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</si>
  <si>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</si>
  <si>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</si>
  <si>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</si>
  <si>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</si>
  <si>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</si>
  <si>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</si>
  <si>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</si>
  <si>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</si>
  <si>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</si>
  <si>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</si>
  <si>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</si>
  <si>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</si>
  <si>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</si>
  <si>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</si>
  <si>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</si>
  <si>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</si>
  <si>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</si>
  <si>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</si>
  <si>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</si>
  <si>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</si>
  <si>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</si>
  <si>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</si>
  <si>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</si>
  <si>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</si>
  <si>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</si>
  <si>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</si>
  <si>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</si>
  <si>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</si>
  <si>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</si>
  <si>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</si>
  <si>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</si>
  <si>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</si>
  <si>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</si>
  <si>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</si>
  <si>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</si>
  <si>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</si>
  <si>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</si>
  <si>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</si>
  <si>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</si>
  <si>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</si>
  <si>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</si>
  <si>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</si>
  <si>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</si>
  <si>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</si>
  <si>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</si>
  <si>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</si>
  <si>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</si>
  <si>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</si>
  <si>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</si>
  <si>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</si>
  <si>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</si>
  <si>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</si>
  <si>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</si>
  <si>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</si>
  <si>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</si>
  <si>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</si>
  <si>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</si>
  <si>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</si>
  <si>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</si>
  <si>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</si>
  <si>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</si>
  <si>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</si>
  <si>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</si>
  <si>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</si>
  <si>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</si>
  <si>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</si>
  <si>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</si>
  <si>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</si>
  <si>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</si>
  <si>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</si>
  <si>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</si>
  <si>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</si>
  <si>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</si>
  <si>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</si>
  <si>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</si>
  <si>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</si>
  <si>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</si>
  <si>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</si>
  <si>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</si>
  <si>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</si>
  <si>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</si>
  <si>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</si>
  <si>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</si>
  <si>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</si>
  <si>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</si>
  <si>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</si>
  <si>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</si>
  <si>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</si>
  <si>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</si>
  <si>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</si>
  <si>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</si>
  <si>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</si>
  <si>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</si>
  <si>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</si>
  <si>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</si>
  <si>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</si>
  <si>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</si>
  <si>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</si>
  <si>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</si>
  <si>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</si>
  <si>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</si>
  <si>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</si>
  <si>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</si>
  <si>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</si>
  <si>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</si>
  <si>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</si>
  <si>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</si>
  <si>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</si>
  <si>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</si>
  <si>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</si>
  <si>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</si>
  <si>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</si>
  <si>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</si>
  <si>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</si>
  <si>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</si>
  <si>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</si>
  <si>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</si>
  <si>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</si>
  <si>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</si>
  <si>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</si>
  <si>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</si>
  <si>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</si>
  <si>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</si>
  <si>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</si>
  <si>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</si>
  <si>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</si>
  <si>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</si>
  <si>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</si>
  <si>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</si>
  <si>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</si>
  <si>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</si>
  <si>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</si>
  <si>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</si>
  <si>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</si>
  <si>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</si>
  <si>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</si>
  <si>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</si>
  <si>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</si>
  <si>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</si>
  <si>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</si>
  <si>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</si>
  <si>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</si>
  <si>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</si>
  <si>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</si>
  <si>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</si>
  <si>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</si>
  <si>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</si>
  <si>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</si>
  <si>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</si>
  <si>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</si>
  <si>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</si>
  <si>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</si>
  <si>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</si>
  <si>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</si>
  <si>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</si>
  <si>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</si>
  <si>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</si>
  <si>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</si>
  <si>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</si>
  <si>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</si>
  <si>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</si>
  <si>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</si>
  <si>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</si>
  <si>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</si>
  <si>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</si>
  <si>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</si>
  <si>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</si>
  <si>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</si>
  <si>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</si>
  <si>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</si>
  <si>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</si>
  <si>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</si>
  <si>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</si>
  <si>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</si>
  <si>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</si>
  <si>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</si>
  <si>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</si>
  <si>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</si>
  <si>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</si>
  <si>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</si>
  <si>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</si>
  <si>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</si>
  <si>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</si>
  <si>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</si>
  <si>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</si>
  <si>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</si>
  <si>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</si>
  <si>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</si>
  <si>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</si>
  <si>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</si>
  <si>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</si>
  <si>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</si>
  <si>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</si>
  <si>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</si>
  <si>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</si>
  <si>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</si>
  <si>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</si>
  <si>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</si>
  <si>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</si>
  <si>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</si>
  <si>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</si>
  <si>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</si>
  <si>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</si>
  <si>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</si>
  <si>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</si>
  <si>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</si>
  <si>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</si>
  <si>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</si>
  <si>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</si>
  <si>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</si>
  <si>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</si>
  <si>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</si>
  <si>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</si>
  <si>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</si>
  <si>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</si>
  <si>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</si>
  <si>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</si>
  <si>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</si>
  <si>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</si>
  <si>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</si>
  <si>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</si>
  <si>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</si>
  <si>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</si>
  <si>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</si>
  <si>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</si>
  <si>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</si>
  <si>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</si>
  <si>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</si>
  <si>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</si>
  <si>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</si>
  <si>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</si>
  <si>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</si>
  <si>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</si>
  <si>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</si>
  <si>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</si>
  <si>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</si>
  <si>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</si>
  <si>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</si>
  <si>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</si>
  <si>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</si>
  <si>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</si>
  <si>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</si>
  <si>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</si>
  <si>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</si>
  <si>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</si>
  <si>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</si>
  <si>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</si>
  <si>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</si>
  <si>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</si>
  <si>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</si>
  <si>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</si>
  <si>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</si>
  <si>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</si>
  <si>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</si>
  <si>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</si>
  <si>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</si>
  <si>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</si>
  <si>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</si>
  <si>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</si>
  <si>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</si>
  <si>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</si>
  <si>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</si>
  <si>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</si>
  <si>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</si>
  <si>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</si>
  <si>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</si>
  <si>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</si>
  <si>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</si>
  <si>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</si>
  <si>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</si>
  <si>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</si>
  <si>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</si>
  <si>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</si>
  <si>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</si>
  <si>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</si>
  <si>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</si>
  <si>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</si>
  <si>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</si>
  <si>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</si>
  <si>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</si>
  <si>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</si>
  <si>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</si>
  <si>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</si>
  <si>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</si>
  <si>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</si>
  <si>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</si>
  <si>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</si>
  <si>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</si>
  <si>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</si>
  <si>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</si>
  <si>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</si>
  <si>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</si>
  <si>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</si>
  <si>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</si>
  <si>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</si>
  <si>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</si>
  <si>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</si>
  <si>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</si>
  <si>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</si>
  <si>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</si>
  <si>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</si>
  <si>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</si>
  <si>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</si>
  <si>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</si>
  <si>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</si>
  <si>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</si>
  <si>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</si>
  <si>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</si>
  <si>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</si>
  <si>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</si>
  <si>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</si>
  <si>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</si>
  <si>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</si>
  <si>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</si>
  <si>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</si>
  <si>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</si>
  <si>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</si>
  <si>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</si>
  <si>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</si>
  <si>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</si>
  <si>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</si>
  <si>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</si>
  <si>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</si>
  <si>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</si>
  <si>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</si>
  <si>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</si>
  <si>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</si>
  <si>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</si>
  <si>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</si>
  <si>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</si>
  <si>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</si>
  <si>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</si>
  <si>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</si>
  <si>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</si>
  <si>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</si>
  <si>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</si>
  <si>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</si>
  <si>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</si>
  <si>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</si>
  <si>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</si>
  <si>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</si>
  <si>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</si>
  <si>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</si>
  <si>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</si>
  <si>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</si>
  <si>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</si>
  <si>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</si>
  <si>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</si>
  <si>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</si>
  <si>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</si>
  <si>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</si>
  <si>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</si>
  <si>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</si>
  <si>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</si>
  <si>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</si>
  <si>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</si>
  <si>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</si>
  <si>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</si>
  <si>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</si>
  <si>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</si>
  <si>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</si>
  <si>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</si>
  <si>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</si>
  <si>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</si>
  <si>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</si>
  <si>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</si>
  <si>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</si>
  <si>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</si>
  <si>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</si>
  <si>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</si>
  <si>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</si>
  <si>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</si>
  <si>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</si>
  <si>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</si>
  <si>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</si>
  <si>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</si>
  <si>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</si>
  <si>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</si>
  <si>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</si>
  <si>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</si>
  <si>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</si>
  <si>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</si>
  <si>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</si>
  <si>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</si>
  <si>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</si>
  <si>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</si>
  <si>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</si>
  <si>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</si>
  <si>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</si>
  <si>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</si>
  <si>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</si>
  <si>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</si>
  <si>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</si>
  <si>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</si>
  <si>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</si>
  <si>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</si>
  <si>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</si>
  <si>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</si>
  <si>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</si>
  <si>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</si>
  <si>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</si>
  <si>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</si>
  <si>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</si>
  <si>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</si>
  <si>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</si>
  <si>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</si>
  <si>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</si>
  <si>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</si>
  <si>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</si>
  <si>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</si>
  <si>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</si>
  <si>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</si>
  <si>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</si>
  <si>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</si>
  <si>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</si>
  <si>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</si>
  <si>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</si>
  <si>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</si>
  <si>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</si>
  <si>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</si>
  <si>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</si>
  <si>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</si>
  <si>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</si>
  <si>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</si>
  <si>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</si>
  <si>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</si>
  <si>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</si>
  <si>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</si>
  <si>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</si>
  <si>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</si>
  <si>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</si>
  <si>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</si>
  <si>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</si>
  <si>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</si>
  <si>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</si>
  <si>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</si>
  <si>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</si>
  <si>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</si>
  <si>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</si>
  <si>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</si>
  <si>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</si>
  <si>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</si>
  <si>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</si>
  <si>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</si>
  <si>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</si>
  <si>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</si>
  <si>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</si>
  <si>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</si>
  <si>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</si>
  <si>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</si>
  <si>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</si>
  <si>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</si>
  <si>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</si>
  <si>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</si>
  <si>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</si>
  <si>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</si>
  <si>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</si>
  <si>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</si>
  <si>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</si>
  <si>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</si>
  <si>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</si>
  <si>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</si>
  <si>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</si>
  <si>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</si>
  <si>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</si>
  <si>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</si>
  <si>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</si>
  <si>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</si>
  <si>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</si>
  <si>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</si>
  <si>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</si>
  <si>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</si>
  <si>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</si>
  <si>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</si>
  <si>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</si>
  <si>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</si>
  <si>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</si>
  <si>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</si>
  <si>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</si>
  <si>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</si>
  <si>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</si>
  <si>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</si>
  <si>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</si>
  <si>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</si>
  <si>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</si>
  <si>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</si>
  <si>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</si>
  <si>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</si>
  <si>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</si>
  <si>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</si>
  <si>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</si>
  <si>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</si>
  <si>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</si>
  <si>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</si>
  <si>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</si>
  <si>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</si>
  <si>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</si>
  <si>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</si>
  <si>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</si>
  <si>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</si>
  <si>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</si>
  <si>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</si>
  <si>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</si>
  <si>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</si>
  <si>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</si>
  <si>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</si>
  <si>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</si>
  <si>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</si>
  <si>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</si>
  <si>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</si>
  <si>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</si>
  <si>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</si>
  <si>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</si>
  <si>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</si>
  <si>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</si>
  <si>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</si>
  <si>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</si>
  <si>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</si>
  <si>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</si>
  <si>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</si>
  <si>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</si>
  <si>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</si>
  <si>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</si>
  <si>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</si>
  <si>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</si>
  <si>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</si>
  <si>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</si>
  <si>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</si>
  <si>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</si>
  <si>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</si>
  <si>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</si>
  <si>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</si>
  <si>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</si>
  <si>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</si>
  <si>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</si>
  <si>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</si>
  <si>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</si>
  <si>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</si>
  <si>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</si>
  <si>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</si>
  <si>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</si>
  <si>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</si>
  <si>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</si>
  <si>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</si>
  <si>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</si>
  <si>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</si>
  <si>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</si>
  <si>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</si>
  <si>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</si>
  <si>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</si>
  <si>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</si>
  <si>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</si>
  <si>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</si>
  <si>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</si>
  <si>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</si>
  <si>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</si>
  <si>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</si>
  <si>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</si>
  <si>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</si>
  <si>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</si>
  <si>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</si>
  <si>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</si>
  <si>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</si>
  <si>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</si>
  <si>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</si>
  <si>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</si>
  <si>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</si>
  <si>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</si>
  <si>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</si>
  <si>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</si>
  <si>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</si>
  <si>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</si>
  <si>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</si>
  <si>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</si>
  <si>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</si>
  <si>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</si>
  <si>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</si>
  <si>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</si>
  <si>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</si>
  <si>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</si>
  <si>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</si>
  <si>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</si>
  <si>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</si>
  <si>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</si>
  <si>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</si>
  <si>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</si>
  <si>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</si>
  <si>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</si>
  <si>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</si>
  <si>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</si>
  <si>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</si>
  <si>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</si>
  <si>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</si>
  <si>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</si>
  <si>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</si>
  <si>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</si>
  <si>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</si>
  <si>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</si>
  <si>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</si>
  <si>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</si>
  <si>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</si>
  <si>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</si>
  <si>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</si>
  <si>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</si>
  <si>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</si>
  <si>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</si>
  <si>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</si>
  <si>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</si>
  <si>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</si>
  <si>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</si>
  <si>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</si>
  <si>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</si>
  <si>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</si>
  <si>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</si>
  <si>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</si>
  <si>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</si>
  <si>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</si>
  <si>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</si>
  <si>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</si>
  <si>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</si>
  <si>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</si>
  <si>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</si>
  <si>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</si>
  <si>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</si>
  <si>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</si>
  <si>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</si>
  <si>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</si>
  <si>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</si>
  <si>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</si>
  <si>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</si>
  <si>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</si>
  <si>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</si>
  <si>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</si>
  <si>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</si>
  <si>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</si>
  <si>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</si>
  <si>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</si>
  <si>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</si>
  <si>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</si>
  <si>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</si>
  <si>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</si>
  <si>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</si>
  <si>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</si>
  <si>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</si>
  <si>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</si>
  <si>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</si>
  <si>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</si>
  <si>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</si>
  <si>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</si>
  <si>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</si>
  <si>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</si>
  <si>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</si>
  <si>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</si>
  <si>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</si>
  <si>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</si>
  <si>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</si>
  <si>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</si>
  <si>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</si>
  <si>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</si>
  <si>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</si>
  <si>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</si>
  <si>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</si>
  <si>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</si>
  <si>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</si>
  <si>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</si>
  <si>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</si>
  <si>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</si>
  <si>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</si>
  <si>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</si>
  <si>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</si>
  <si>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</si>
  <si>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</si>
  <si>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</si>
  <si>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</si>
  <si>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</si>
  <si>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</si>
  <si>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</si>
  <si>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</si>
  <si>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</si>
  <si>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</si>
  <si>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</si>
  <si>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</si>
  <si>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</si>
  <si>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</si>
  <si>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</si>
  <si>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</si>
  <si>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</si>
  <si>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</si>
  <si>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</si>
  <si>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</si>
  <si>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</si>
  <si>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</si>
  <si>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</si>
  <si>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</si>
  <si>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</si>
  <si>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</si>
  <si>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</si>
  <si>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</si>
  <si>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</si>
  <si>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</si>
  <si>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</si>
  <si>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</si>
  <si>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</si>
  <si>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</si>
  <si>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</si>
  <si>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</si>
  <si>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</si>
  <si>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</si>
  <si>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</si>
  <si>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</si>
  <si>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</si>
  <si>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</si>
  <si>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</si>
  <si>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</si>
  <si>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</si>
  <si>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</si>
  <si>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</si>
  <si>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</si>
  <si>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</si>
  <si>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</si>
  <si>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</si>
  <si>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</si>
  <si>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</si>
  <si>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</si>
  <si>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</si>
  <si>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</si>
  <si>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</si>
  <si>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</si>
  <si>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</si>
  <si>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</si>
  <si>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</si>
  <si>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</si>
  <si>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</si>
  <si>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</si>
  <si>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</si>
  <si>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</si>
  <si>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</si>
  <si>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</si>
  <si>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</si>
  <si>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</si>
  <si>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</si>
  <si>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</si>
  <si>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</si>
  <si>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</si>
  <si>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</si>
  <si>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</si>
  <si>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</si>
  <si>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</si>
  <si>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</si>
  <si>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</si>
  <si>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</si>
  <si>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</si>
  <si>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</si>
  <si>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</si>
  <si>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</si>
  <si>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</si>
  <si>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</si>
  <si>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</si>
  <si>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</si>
  <si>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</si>
  <si>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</si>
  <si>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</si>
  <si>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</si>
  <si>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</si>
  <si>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</si>
  <si>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</si>
  <si>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</si>
  <si>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</si>
  <si>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</si>
  <si>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</si>
  <si>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</si>
  <si>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</si>
  <si>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</si>
  <si>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</si>
  <si>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</si>
  <si>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</si>
  <si>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</si>
  <si>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</si>
  <si>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</si>
  <si>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</si>
  <si>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</si>
  <si>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</si>
  <si>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</si>
  <si>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</si>
  <si>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</si>
  <si>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</si>
  <si>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</si>
  <si>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</si>
  <si>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</si>
  <si>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</si>
  <si>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</si>
  <si>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</si>
  <si>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</si>
  <si>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</si>
  <si>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</si>
  <si>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</si>
  <si>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</si>
  <si>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</si>
  <si>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</si>
  <si>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</si>
  <si>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</si>
  <si>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</si>
  <si>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</si>
  <si>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</si>
  <si>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</si>
  <si>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</si>
  <si>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</si>
  <si>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</si>
  <si>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</si>
  <si>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</si>
  <si>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</si>
  <si>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</si>
  <si>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</si>
  <si>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</si>
  <si>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</si>
  <si>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</si>
  <si>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</si>
  <si>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</si>
  <si>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</si>
  <si>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</si>
  <si>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</si>
  <si>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</si>
  <si>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</si>
  <si>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</si>
  <si>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</si>
  <si>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</si>
  <si>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</si>
  <si>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</si>
  <si>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</si>
  <si>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</si>
  <si>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</si>
  <si>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</si>
  <si>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</si>
  <si>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</si>
  <si>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</si>
  <si>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</si>
  <si>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</si>
  <si>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</si>
  <si>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</si>
  <si>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</si>
  <si>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</si>
  <si>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</si>
  <si>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</si>
  <si>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</si>
  <si>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</si>
  <si>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</si>
  <si>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</si>
  <si>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</si>
  <si>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</si>
  <si>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</si>
  <si>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</si>
  <si>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</si>
  <si>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</si>
  <si>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</si>
  <si>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</si>
  <si>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</si>
  <si>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</si>
  <si>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</si>
  <si>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</si>
  <si>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</si>
  <si>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</si>
  <si>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</si>
  <si>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</si>
  <si>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</si>
  <si>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</si>
  <si>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</si>
  <si>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</si>
  <si>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</si>
  <si>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</si>
  <si>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</si>
  <si>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</si>
  <si>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</si>
  <si>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</si>
  <si>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</si>
  <si>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</si>
  <si>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</si>
  <si>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</si>
  <si>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</si>
  <si>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</si>
  <si>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</si>
  <si>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</si>
  <si>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</si>
  <si>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</si>
  <si>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</si>
  <si>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</si>
  <si>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</si>
  <si>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</si>
  <si>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</si>
  <si>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</si>
  <si>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</si>
  <si>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</si>
  <si>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</si>
  <si>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</si>
  <si>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</si>
  <si>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</si>
  <si>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</si>
  <si>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</si>
  <si>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</si>
  <si>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</si>
  <si>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</si>
  <si>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</si>
  <si>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</si>
  <si>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</si>
  <si>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</si>
  <si>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</si>
  <si>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</si>
  <si>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</si>
  <si>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</si>
  <si>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</si>
  <si>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</si>
  <si>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</si>
  <si>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</si>
  <si>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</si>
  <si>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</si>
  <si>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</si>
  <si>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</si>
  <si>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</si>
  <si>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</si>
  <si>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</si>
  <si>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</si>
  <si>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</si>
  <si>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</si>
  <si>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</si>
  <si>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</si>
  <si>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</si>
  <si>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</si>
  <si>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</si>
  <si>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</si>
  <si>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</si>
  <si>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</si>
  <si>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</si>
  <si>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</si>
  <si>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</si>
  <si>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</si>
  <si>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</si>
  <si>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</si>
  <si>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</si>
  <si>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</si>
  <si>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</si>
  <si>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</si>
  <si>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</si>
  <si>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</si>
  <si>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</si>
  <si>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</si>
  <si>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</si>
  <si>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</si>
  <si>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</si>
  <si>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</si>
  <si>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</si>
  <si>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</si>
  <si>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</si>
  <si>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</si>
  <si>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</si>
  <si>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</si>
  <si>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</si>
  <si>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</si>
  <si>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</si>
  <si>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</si>
  <si>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</si>
  <si>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</si>
  <si>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</si>
  <si>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</si>
  <si>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</si>
  <si>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</si>
  <si>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</si>
  <si>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</si>
  <si>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</si>
  <si>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</si>
  <si>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</si>
  <si>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</si>
  <si>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</si>
  <si>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</si>
  <si>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</si>
  <si>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</si>
  <si>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</si>
  <si>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</si>
  <si>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</si>
  <si>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</si>
  <si>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</si>
  <si>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</si>
  <si>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</si>
  <si>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</si>
  <si>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</si>
  <si>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</si>
  <si>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</si>
  <si>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</si>
  <si>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</si>
  <si>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</si>
  <si>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</si>
  <si>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</si>
  <si>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</si>
  <si>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</si>
  <si>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</si>
  <si>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</si>
  <si>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</si>
  <si>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</si>
  <si>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</si>
  <si>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</si>
  <si>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</si>
  <si>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</si>
  <si>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</si>
  <si>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</si>
  <si>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</si>
  <si>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</si>
  <si>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</si>
  <si>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</si>
  <si>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</si>
  <si>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</si>
  <si>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</si>
  <si>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</si>
  <si>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</si>
  <si>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</si>
  <si>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</si>
  <si>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</si>
  <si>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</si>
  <si>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</si>
  <si>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</si>
  <si>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</si>
  <si>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</si>
  <si>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</si>
  <si>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</si>
  <si>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</si>
  <si>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</si>
  <si>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</si>
  <si>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</si>
  <si>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</si>
  <si>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</si>
  <si>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</si>
  <si>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</si>
  <si>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</si>
  <si>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</si>
  <si>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</si>
  <si>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</si>
  <si>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</si>
  <si>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</si>
  <si>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</si>
  <si>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</si>
  <si>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</si>
  <si>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</si>
  <si>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</si>
  <si>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</si>
  <si>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</si>
  <si>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</si>
  <si>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</si>
  <si>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</si>
  <si>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</si>
  <si>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</si>
  <si>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</si>
  <si>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</si>
  <si>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</si>
  <si>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</si>
  <si>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</si>
  <si>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</si>
  <si>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</si>
  <si>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</si>
  <si>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</si>
  <si>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</si>
  <si>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</si>
  <si>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</si>
  <si>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</si>
  <si>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</si>
  <si>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</si>
  <si>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</si>
  <si>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</si>
  <si>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</si>
  <si>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</si>
  <si>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</si>
  <si>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</si>
  <si>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</si>
  <si>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</si>
  <si>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</si>
  <si>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</si>
  <si>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</si>
  <si>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</si>
  <si>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</si>
  <si>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</si>
  <si>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</si>
  <si>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</si>
  <si>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</si>
  <si>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</si>
  <si>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</si>
  <si>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</si>
  <si>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</si>
  <si>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</si>
  <si>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</si>
  <si>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</si>
  <si>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</si>
  <si>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</si>
  <si>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</si>
  <si>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</si>
  <si>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</si>
  <si>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</si>
  <si>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</si>
  <si>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</si>
  <si>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</si>
  <si>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</si>
  <si>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</si>
  <si>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</si>
  <si>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</si>
  <si>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</si>
  <si>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</si>
  <si>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</si>
  <si>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</si>
  <si>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</si>
  <si>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</si>
  <si>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</si>
  <si>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</si>
  <si>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</si>
  <si>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</si>
  <si>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</si>
  <si>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</si>
  <si>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</si>
  <si>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</si>
  <si>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</si>
  <si>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</si>
  <si>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</si>
  <si>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</si>
  <si>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</si>
  <si>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</si>
  <si>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</si>
  <si>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</si>
  <si>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</si>
  <si>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</si>
  <si>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</si>
  <si>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</si>
  <si>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</si>
  <si>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</si>
  <si>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</si>
  <si>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</si>
  <si>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</si>
  <si>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</si>
  <si>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</si>
  <si>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</si>
  <si>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</si>
  <si>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</si>
  <si>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</si>
  <si>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</si>
  <si>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</si>
  <si>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</si>
  <si>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</si>
  <si>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</si>
  <si>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</si>
  <si>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</si>
  <si>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</si>
  <si>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</si>
  <si>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</si>
  <si>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</si>
  <si>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</si>
  <si>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</si>
  <si>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</si>
  <si>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</si>
  <si>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</si>
  <si>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</si>
  <si>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</si>
  <si>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</si>
  <si>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</si>
  <si>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</si>
  <si>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</si>
  <si>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</si>
  <si>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</si>
  <si>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</si>
  <si>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</si>
  <si>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</si>
  <si>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</si>
  <si>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</si>
  <si>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</si>
  <si>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</si>
  <si>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</si>
  <si>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</si>
  <si>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</si>
  <si>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</si>
  <si>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</si>
  <si>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</si>
  <si>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</si>
  <si>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</si>
  <si>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</si>
  <si>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</si>
  <si>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</si>
  <si>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</si>
  <si>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</si>
  <si>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</si>
  <si>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</si>
  <si>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</si>
  <si>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</si>
  <si>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</si>
  <si>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</si>
  <si>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</si>
  <si>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</si>
  <si>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</si>
  <si>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</si>
  <si>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</si>
  <si>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</si>
  <si>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</si>
  <si>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</si>
  <si>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</si>
  <si>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</si>
  <si>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</si>
  <si>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</si>
  <si>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</si>
  <si>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</si>
  <si>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</si>
  <si>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</si>
  <si>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</si>
  <si>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</si>
  <si>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</si>
  <si>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</si>
  <si>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</si>
  <si>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</si>
  <si>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</si>
  <si>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</si>
  <si>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</si>
  <si>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</si>
  <si>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</si>
  <si>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</si>
  <si>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</si>
  <si>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</si>
  <si>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</si>
  <si>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</si>
  <si>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</si>
  <si>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</si>
  <si>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</si>
  <si>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</si>
  <si>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</si>
  <si>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</si>
  <si>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</si>
  <si>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</si>
  <si>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</si>
  <si>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</si>
  <si>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</si>
  <si>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</si>
  <si>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</si>
  <si>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</si>
  <si>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</si>
  <si>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</si>
  <si>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</si>
  <si>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</si>
  <si>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</si>
  <si>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</si>
  <si>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</si>
  <si>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</si>
  <si>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</si>
  <si>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</si>
  <si>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</si>
  <si>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</si>
  <si>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</si>
  <si>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</si>
  <si>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</si>
  <si>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</si>
  <si>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</si>
  <si>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</si>
  <si>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</si>
  <si>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</si>
  <si>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</si>
  <si>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</si>
  <si>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</si>
  <si>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</si>
  <si>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</si>
  <si>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</si>
  <si>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</si>
  <si>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</si>
  <si>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</si>
  <si>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</si>
  <si>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</si>
  <si>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</si>
  <si>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</si>
  <si>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</si>
  <si>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</si>
  <si>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</si>
  <si>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</si>
  <si>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</si>
  <si>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</si>
  <si>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</si>
  <si>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</si>
  <si>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</si>
  <si>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</si>
  <si>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</si>
  <si>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</si>
  <si>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</si>
  <si>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</si>
  <si>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</si>
  <si>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</si>
  <si>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</si>
  <si>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</si>
  <si>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</si>
  <si>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</si>
  <si>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</si>
  <si>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</si>
  <si>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</si>
  <si>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</si>
  <si>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</si>
  <si>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</si>
  <si>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</si>
  <si>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</si>
  <si>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</si>
  <si>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</si>
  <si>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</si>
  <si>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</si>
  <si>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</si>
  <si>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</si>
  <si>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</si>
  <si>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</si>
  <si>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</si>
  <si>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</si>
  <si>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</si>
  <si>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</si>
  <si>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</si>
  <si>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</si>
  <si>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</si>
  <si>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</si>
  <si>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</si>
  <si>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</si>
  <si>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</si>
  <si>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</si>
  <si>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</si>
  <si>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</si>
  <si>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</si>
  <si>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</si>
  <si>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</si>
  <si>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</si>
  <si>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</si>
  <si>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</si>
  <si>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</si>
  <si>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</si>
  <si>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</si>
  <si>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</si>
  <si>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</si>
  <si>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</si>
  <si>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</si>
  <si>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</si>
  <si>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</si>
  <si>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</si>
  <si>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</si>
  <si>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</si>
  <si>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</si>
  <si>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</si>
  <si>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</si>
  <si>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</si>
  <si>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</si>
  <si>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</si>
  <si>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</si>
  <si>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</si>
  <si>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</si>
  <si>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</si>
  <si>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</si>
  <si>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</si>
  <si>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</si>
  <si>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</si>
  <si>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</si>
  <si>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</si>
  <si>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</si>
  <si>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</si>
  <si>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</si>
  <si>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</si>
  <si>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</si>
  <si>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</si>
  <si>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</si>
  <si>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</si>
  <si>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</si>
  <si>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</si>
  <si>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</si>
  <si>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</si>
  <si>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</si>
  <si>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</si>
  <si>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</si>
  <si>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</si>
  <si>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</si>
  <si>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</si>
  <si>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</si>
  <si>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</si>
  <si>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</si>
  <si>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</si>
  <si>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</si>
  <si>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</si>
  <si>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</si>
  <si>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</si>
  <si>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</si>
  <si>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</si>
  <si>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</si>
  <si>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</si>
  <si>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</si>
  <si>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</si>
  <si>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</si>
  <si>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</si>
  <si>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</si>
  <si>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</si>
  <si>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</si>
  <si>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</si>
  <si>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</si>
  <si>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</si>
  <si>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</si>
  <si>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</si>
  <si>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</si>
  <si>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</si>
  <si>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</si>
  <si>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</si>
  <si>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</si>
  <si>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</si>
  <si>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</si>
  <si>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</si>
  <si>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</si>
  <si>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</si>
  <si>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</si>
  <si>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</si>
  <si>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</si>
  <si>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</si>
  <si>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</si>
  <si>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</si>
  <si>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</si>
  <si>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</si>
  <si>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</si>
  <si>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</si>
  <si>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</si>
  <si>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</si>
  <si>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</si>
  <si>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</si>
  <si>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</si>
  <si>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</si>
  <si>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</si>
  <si>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</si>
  <si>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</si>
  <si>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</si>
  <si>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</si>
  <si>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</si>
  <si>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</si>
  <si>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</si>
  <si>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</si>
  <si>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</si>
  <si>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</si>
  <si>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</si>
  <si>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</si>
  <si>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</si>
  <si>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</si>
  <si>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</si>
  <si>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</si>
  <si>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</si>
  <si>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</si>
  <si>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</si>
  <si>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</si>
  <si>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</si>
  <si>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</si>
  <si>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</si>
  <si>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</si>
  <si>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</si>
  <si>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</si>
  <si>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</si>
  <si>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</si>
  <si>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</si>
  <si>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</si>
  <si>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</si>
  <si>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</si>
  <si>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</si>
  <si>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</si>
  <si>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</si>
  <si>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</si>
  <si>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</si>
  <si>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</si>
  <si>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</si>
  <si>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</si>
  <si>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</si>
  <si>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</si>
  <si>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</si>
  <si>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</si>
  <si>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</si>
  <si>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</si>
  <si>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</si>
  <si>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</si>
  <si>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</si>
  <si>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</si>
  <si>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</si>
  <si>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</si>
  <si>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</si>
  <si>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</si>
  <si>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</si>
  <si>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</si>
  <si>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</si>
  <si>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</si>
  <si>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</si>
  <si>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</si>
  <si>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</si>
  <si>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</si>
  <si>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</si>
  <si>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</si>
  <si>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</si>
  <si>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</si>
  <si>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</si>
  <si>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</si>
  <si>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</si>
  <si>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</si>
  <si>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</si>
  <si>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</si>
  <si>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</si>
  <si>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</si>
  <si>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</si>
  <si>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</si>
  <si>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</si>
  <si>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</si>
  <si>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</si>
  <si>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</si>
  <si>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</si>
  <si>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</si>
  <si>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</si>
  <si>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</si>
  <si>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</si>
  <si>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</si>
  <si>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</si>
  <si>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</si>
  <si>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</si>
  <si>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</si>
  <si>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</si>
  <si>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</si>
  <si>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</si>
  <si>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</si>
  <si>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</si>
  <si>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</si>
  <si>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</si>
  <si>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</si>
  <si>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</si>
  <si>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</si>
  <si>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</si>
  <si>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</si>
  <si>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</si>
  <si>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</si>
  <si>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</si>
  <si>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</si>
  <si>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</si>
  <si>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</si>
  <si>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</si>
  <si>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</si>
  <si>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</si>
  <si>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</si>
  <si>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</si>
  <si>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</si>
  <si>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</si>
  <si>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</si>
  <si>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</si>
  <si>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</si>
  <si>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</si>
  <si>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</si>
  <si>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</si>
  <si>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</si>
  <si>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</si>
  <si>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</si>
  <si>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</si>
  <si>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</si>
  <si>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</si>
  <si>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</si>
  <si>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</si>
  <si>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</si>
  <si>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</si>
  <si>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</si>
  <si>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</si>
  <si>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</si>
  <si>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</si>
  <si>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</si>
  <si>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</si>
  <si>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</si>
  <si>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</si>
  <si>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</si>
  <si>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</si>
  <si>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</si>
  <si>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</si>
  <si>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</si>
  <si>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</si>
  <si>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</si>
  <si>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</si>
  <si>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</si>
  <si>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</si>
  <si>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</si>
  <si>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</si>
  <si>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</si>
  <si>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</si>
  <si>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</si>
  <si>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</si>
  <si>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</si>
  <si>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</si>
  <si>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</si>
  <si>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</si>
  <si>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</si>
  <si>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</si>
  <si>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</si>
  <si>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</si>
  <si>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</si>
  <si>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</si>
  <si>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</si>
  <si>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</si>
  <si>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</si>
  <si>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</si>
  <si>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</si>
  <si>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</si>
  <si>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</si>
  <si>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</si>
  <si>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</si>
  <si>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</si>
  <si>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</si>
  <si>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</si>
  <si>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</si>
  <si>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</si>
  <si>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</si>
  <si>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</si>
  <si>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</si>
  <si>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</si>
  <si>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</si>
  <si>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</si>
  <si>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</si>
  <si>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</si>
  <si>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</si>
  <si>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</si>
  <si>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</si>
  <si>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</si>
  <si>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</si>
  <si>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</si>
  <si>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</si>
  <si>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</si>
  <si>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</si>
  <si>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</si>
  <si>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</si>
  <si>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</si>
  <si>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</si>
  <si>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</si>
  <si>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</si>
  <si>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</si>
  <si>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</si>
  <si>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</si>
  <si>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</si>
  <si>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</si>
  <si>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</si>
  <si>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</si>
  <si>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</si>
  <si>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</si>
  <si>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</si>
  <si>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</si>
  <si>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</si>
  <si>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</si>
  <si>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</si>
  <si>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</si>
  <si>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</si>
  <si>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</si>
  <si>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</si>
  <si>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</si>
  <si>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</si>
  <si>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</si>
  <si>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</si>
  <si>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</si>
  <si>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</si>
  <si>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</si>
  <si>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</si>
  <si>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</si>
  <si>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</si>
  <si>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</si>
  <si>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</si>
  <si>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</si>
  <si>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</si>
  <si>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</si>
  <si>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</si>
  <si>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</si>
  <si>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</si>
  <si>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</si>
  <si>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</si>
  <si>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</si>
  <si>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</si>
  <si>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</si>
  <si>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</si>
  <si>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</si>
  <si>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</si>
  <si>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</si>
  <si>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</si>
  <si>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</si>
  <si>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</si>
  <si>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</si>
  <si>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</si>
  <si>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</si>
  <si>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</si>
  <si>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</si>
  <si>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</si>
  <si>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</si>
  <si>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</si>
  <si>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</si>
  <si>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</si>
  <si>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</si>
  <si>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</si>
  <si>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</si>
  <si>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</si>
  <si>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</si>
  <si>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</si>
  <si>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</si>
  <si>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</si>
  <si>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</si>
  <si>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</si>
  <si>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</si>
  <si>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</si>
  <si>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</si>
  <si>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</si>
  <si>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</si>
  <si>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</si>
  <si>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</si>
  <si>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</si>
  <si>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</si>
  <si>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</si>
  <si>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</si>
  <si>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</si>
  <si>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</si>
  <si>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</si>
  <si>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</si>
  <si>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</si>
  <si>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</si>
  <si>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</si>
  <si>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</si>
  <si>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</si>
  <si>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</si>
  <si>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</si>
  <si>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</si>
  <si>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</si>
  <si>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</si>
  <si>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</si>
  <si>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</si>
  <si>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</si>
  <si>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</si>
  <si>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</si>
  <si>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</si>
  <si>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</si>
  <si>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</si>
  <si>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</si>
  <si>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</si>
  <si>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</si>
  <si>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</si>
  <si>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</si>
  <si>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</si>
  <si>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</si>
  <si>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</si>
  <si>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</si>
  <si>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</si>
  <si>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</si>
  <si>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</si>
  <si>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</si>
  <si>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</si>
  <si>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</si>
  <si>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</si>
  <si>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</si>
  <si>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</si>
  <si>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</si>
  <si>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</si>
  <si>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</si>
  <si>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</si>
  <si>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</si>
  <si>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</si>
  <si>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</si>
  <si>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</si>
  <si>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</si>
  <si>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</si>
  <si>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</si>
  <si>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</si>
  <si>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</si>
  <si>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</si>
  <si>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</si>
  <si>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</si>
  <si>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</si>
  <si>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</si>
  <si>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</si>
  <si>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</si>
  <si>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</si>
  <si>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</si>
  <si>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</si>
  <si>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</si>
  <si>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</si>
  <si>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</si>
  <si>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</si>
  <si>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</si>
  <si>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</si>
  <si>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</si>
  <si>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</si>
  <si>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</si>
  <si>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</si>
  <si>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</si>
  <si>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</si>
  <si>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</si>
  <si>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</si>
  <si>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</si>
  <si>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</si>
  <si>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</si>
  <si>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</si>
  <si>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</si>
  <si>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</si>
  <si>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</si>
  <si>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</si>
  <si>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</si>
  <si>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</si>
  <si>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</si>
  <si>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</si>
  <si>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</si>
  <si>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</si>
  <si>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</si>
  <si>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</si>
  <si>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</si>
  <si>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</si>
  <si>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</si>
  <si>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</si>
  <si>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</si>
  <si>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</si>
  <si>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</si>
  <si>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</si>
  <si>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</si>
  <si>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</si>
  <si>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</si>
  <si>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</si>
  <si>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</si>
  <si>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</si>
  <si>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</si>
  <si>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</si>
  <si>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</si>
  <si>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</si>
  <si>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</si>
  <si>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</si>
  <si>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</si>
  <si>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</si>
  <si>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</si>
  <si>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</si>
  <si>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</si>
  <si>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</si>
  <si>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</si>
  <si>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</si>
  <si>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</si>
  <si>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</si>
  <si>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</si>
  <si>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</si>
  <si>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</si>
  <si>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</si>
  <si>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</si>
  <si>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</si>
  <si>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</si>
  <si>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</si>
  <si>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</si>
  <si>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</si>
  <si>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</si>
  <si>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</si>
  <si>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</si>
  <si>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</si>
  <si>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</si>
  <si>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</si>
  <si>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</si>
  <si>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</si>
  <si>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</si>
  <si>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</si>
  <si>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</si>
  <si>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</si>
  <si>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</si>
  <si>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</si>
  <si>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</si>
  <si>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</si>
  <si>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</si>
  <si>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</si>
  <si>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</si>
  <si>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</si>
  <si>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</si>
  <si>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</si>
  <si>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</si>
  <si>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</si>
  <si>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</si>
  <si>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</si>
  <si>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</si>
  <si>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</si>
  <si>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</si>
  <si>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</si>
  <si>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</si>
  <si>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</si>
  <si>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</si>
  <si>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</si>
  <si>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</si>
  <si>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</si>
  <si>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</si>
  <si>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</si>
  <si>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</si>
  <si>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</si>
  <si>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</si>
  <si>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</si>
  <si>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</si>
  <si>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</si>
  <si>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</si>
  <si>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</si>
  <si>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</si>
  <si>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</si>
  <si>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</si>
  <si>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</si>
  <si>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</si>
  <si>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</si>
  <si>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</si>
  <si>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</si>
  <si>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</si>
  <si>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</si>
  <si>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</si>
  <si>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</si>
  <si>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</si>
  <si>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</si>
  <si>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</si>
  <si>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</si>
  <si>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</si>
  <si>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</si>
  <si>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</si>
  <si>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</si>
  <si>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</si>
  <si>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</si>
  <si>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</si>
  <si>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</si>
  <si>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</si>
  <si>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</si>
  <si>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</si>
  <si>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</si>
  <si>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</si>
  <si>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</si>
  <si>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</si>
  <si>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</si>
  <si>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</si>
  <si>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</si>
  <si>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</si>
  <si>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</si>
  <si>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</si>
  <si>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</si>
  <si>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</si>
  <si>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</si>
  <si>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</si>
  <si>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</si>
  <si>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</si>
  <si>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</si>
  <si>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</si>
  <si>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</si>
  <si>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</si>
  <si>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</si>
  <si>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</si>
  <si>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</si>
  <si>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</si>
  <si>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</si>
  <si>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</si>
  <si>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</si>
  <si>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</si>
  <si>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</si>
  <si>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</si>
  <si>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</si>
  <si>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</si>
  <si>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</si>
  <si>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</si>
  <si>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</si>
  <si>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</si>
  <si>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</si>
  <si>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</si>
  <si>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</si>
  <si>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</si>
  <si>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</si>
  <si>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</si>
  <si>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</si>
  <si>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</si>
  <si>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</si>
  <si>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</si>
  <si>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</si>
  <si>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</si>
  <si>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</si>
  <si>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</si>
  <si>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</si>
  <si>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</si>
  <si>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</si>
  <si>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</si>
  <si>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</si>
  <si>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</si>
  <si>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</si>
  <si>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</si>
  <si>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</si>
  <si>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</si>
  <si>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</si>
  <si>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</si>
  <si>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</si>
  <si>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</si>
  <si>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</si>
  <si>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</si>
  <si>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</si>
  <si>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</si>
  <si>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</si>
  <si>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</si>
  <si>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</si>
  <si>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</si>
  <si>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</si>
  <si>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</si>
  <si>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</si>
  <si>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</si>
  <si>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</si>
  <si>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</si>
  <si>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</si>
  <si>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</si>
  <si>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</si>
  <si>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</si>
  <si>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</si>
  <si>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</si>
  <si>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</si>
  <si>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</si>
  <si>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</si>
  <si>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</si>
  <si>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</si>
  <si>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</si>
  <si>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</si>
  <si>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</si>
  <si>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</si>
  <si>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</si>
  <si>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</si>
  <si>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</si>
  <si>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</si>
  <si>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</si>
  <si>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</si>
  <si>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</si>
  <si>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</si>
  <si>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</si>
  <si>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</si>
  <si>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</si>
  <si>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</si>
  <si>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</si>
  <si>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</si>
  <si>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</si>
  <si>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</si>
  <si>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</si>
  <si>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</si>
  <si>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</si>
  <si>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</si>
  <si>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</si>
  <si>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</si>
  <si>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</si>
  <si>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</si>
  <si>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</si>
  <si>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</si>
  <si>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</si>
  <si>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</si>
  <si>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</si>
  <si>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</si>
  <si>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</si>
  <si>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</si>
  <si>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</si>
  <si>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</si>
  <si>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</si>
  <si>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</si>
  <si>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</si>
  <si>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</si>
  <si>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</si>
  <si>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</si>
  <si>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</si>
  <si>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</si>
  <si>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</si>
  <si>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</si>
  <si>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</si>
  <si>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</si>
  <si>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</si>
  <si>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</si>
  <si>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</si>
  <si>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</si>
  <si>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</si>
  <si>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</si>
  <si>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</si>
  <si>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</si>
  <si>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</si>
  <si>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</si>
  <si>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</si>
  <si>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</si>
  <si>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</si>
  <si>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</si>
  <si>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</si>
  <si>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</si>
  <si>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</si>
  <si>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</si>
  <si>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</si>
  <si>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</si>
  <si>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</si>
  <si>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</si>
  <si>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</si>
  <si>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</si>
  <si>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</si>
  <si>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</si>
  <si>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</si>
  <si>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</si>
  <si>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</si>
  <si>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</si>
  <si>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</si>
  <si>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</si>
  <si>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</si>
  <si>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</si>
  <si>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</si>
  <si>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</si>
  <si>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</si>
  <si>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</si>
  <si>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</si>
  <si>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</si>
  <si>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</si>
  <si>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</si>
  <si>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</si>
  <si>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</si>
  <si>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</si>
  <si>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</si>
  <si>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</si>
  <si>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</si>
  <si>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</si>
  <si>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</si>
  <si>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</si>
  <si>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</si>
  <si>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</si>
  <si>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</si>
  <si>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</si>
  <si>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</si>
  <si>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</si>
  <si>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</si>
  <si>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</si>
  <si>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</si>
  <si>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</si>
  <si>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</si>
  <si>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</si>
  <si>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</si>
  <si>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</si>
  <si>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</si>
  <si>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</si>
  <si>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</si>
  <si>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</si>
  <si>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</si>
  <si>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</si>
  <si>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</si>
  <si>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</si>
  <si>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</si>
  <si>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</si>
  <si>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</si>
  <si>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</si>
  <si>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</si>
  <si>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</si>
  <si>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</si>
  <si>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</si>
  <si>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</si>
  <si>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</si>
  <si>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</si>
  <si>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</si>
  <si>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</si>
  <si>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</si>
  <si>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</si>
  <si>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</si>
  <si>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</si>
  <si>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</si>
  <si>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</si>
  <si>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</si>
  <si>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</si>
  <si>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</si>
  <si>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</si>
  <si>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</si>
  <si>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</si>
  <si>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</si>
  <si>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</si>
  <si>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</si>
  <si>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</si>
  <si>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</si>
  <si>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</si>
  <si>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</si>
  <si>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</si>
  <si>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</si>
  <si>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</si>
  <si>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</si>
  <si>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</si>
  <si>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</si>
  <si>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</si>
  <si>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</si>
  <si>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</si>
  <si>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</si>
  <si>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</si>
  <si>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</si>
  <si>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</si>
  <si>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</si>
  <si>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</si>
  <si>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</si>
  <si>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</si>
  <si>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</si>
  <si>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</si>
  <si>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</si>
  <si>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</si>
  <si>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</si>
  <si>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</si>
  <si>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</si>
  <si>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</si>
  <si>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</si>
  <si>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</si>
  <si>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</si>
  <si>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</si>
  <si>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</si>
  <si>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</si>
  <si>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</si>
  <si>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</si>
  <si>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</si>
  <si>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</si>
  <si>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</si>
  <si>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</si>
  <si>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</si>
  <si>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</si>
  <si>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</si>
  <si>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</si>
  <si>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</si>
  <si>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</si>
  <si>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</si>
  <si>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</si>
  <si>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</si>
  <si>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</si>
  <si>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</si>
  <si>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</si>
  <si>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</si>
  <si>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</si>
  <si>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</si>
  <si>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</si>
  <si>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</si>
  <si>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</si>
  <si>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</si>
  <si>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</si>
  <si>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</si>
  <si>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</si>
  <si>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</si>
  <si>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</si>
  <si>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</si>
  <si>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</si>
  <si>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</si>
  <si>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</si>
  <si>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</si>
  <si>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</si>
  <si>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</si>
  <si>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</si>
  <si>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</si>
  <si>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</si>
  <si>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</si>
  <si>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</si>
  <si>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</si>
  <si>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</si>
  <si>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</si>
  <si>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</si>
  <si>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</si>
  <si>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</si>
  <si>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</si>
  <si>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</si>
  <si>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</si>
  <si>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</si>
  <si>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</si>
  <si>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</si>
  <si>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</si>
  <si>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</si>
  <si>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</si>
  <si>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</si>
  <si>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</si>
  <si>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</si>
  <si>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</si>
  <si>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</si>
  <si>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</si>
  <si>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</si>
  <si>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</si>
  <si>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</si>
  <si>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</si>
  <si>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</si>
  <si>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</si>
  <si>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</si>
  <si>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</si>
  <si>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</si>
  <si>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</si>
  <si>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</si>
  <si>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</si>
  <si>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</si>
  <si>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</si>
  <si>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</si>
  <si>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</si>
  <si>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</si>
  <si>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</si>
  <si>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</si>
  <si>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</si>
  <si>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</si>
  <si>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</si>
  <si>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</si>
  <si>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</si>
  <si>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</si>
  <si>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</si>
  <si>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</si>
  <si>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</si>
  <si>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</si>
  <si>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</si>
  <si>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</si>
  <si>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</si>
  <si>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</si>
  <si>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</si>
  <si>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</si>
  <si>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</si>
  <si>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</si>
  <si>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</si>
  <si>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</si>
  <si>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</si>
  <si>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</si>
  <si>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</si>
  <si>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</si>
  <si>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</si>
  <si>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</si>
  <si>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</si>
  <si>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</si>
  <si>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</si>
  <si>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</si>
  <si>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</si>
  <si>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</si>
  <si>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</si>
  <si>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</si>
  <si>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</si>
  <si>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</si>
  <si>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</si>
  <si>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</si>
  <si>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</si>
  <si>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</si>
  <si>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</si>
  <si>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</si>
  <si>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</si>
  <si>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</si>
  <si>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</si>
  <si>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</si>
  <si>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</si>
  <si>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</si>
  <si>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</si>
  <si>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</si>
  <si>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</si>
  <si>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</si>
  <si>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</si>
  <si>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</si>
  <si>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</si>
  <si>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</si>
  <si>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</si>
  <si>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</si>
  <si>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</si>
  <si>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</si>
  <si>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</si>
  <si>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</si>
  <si>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</si>
  <si>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</si>
  <si>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</si>
  <si>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</si>
  <si>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</si>
  <si>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</si>
  <si>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</si>
  <si>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</si>
  <si>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</si>
  <si>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</si>
  <si>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</si>
  <si>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</si>
  <si>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</si>
  <si>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</si>
  <si>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</si>
  <si>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</si>
  <si>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</si>
  <si>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</si>
  <si>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</si>
  <si>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</si>
  <si>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</si>
  <si>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</si>
  <si>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</si>
  <si>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</si>
  <si>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</si>
  <si>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</si>
  <si>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</si>
  <si>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</si>
  <si>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</si>
  <si>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</si>
  <si>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</si>
  <si>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</si>
  <si>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</si>
  <si>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</si>
  <si>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</si>
  <si>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</si>
  <si>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</si>
  <si>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</si>
  <si>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</si>
  <si>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</si>
  <si>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</si>
  <si>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</si>
  <si>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</si>
  <si>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</si>
  <si>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</si>
  <si>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</si>
  <si>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</si>
  <si>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</si>
  <si>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</si>
  <si>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</si>
  <si>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</si>
  <si>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</si>
  <si>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</si>
  <si>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</si>
  <si>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</si>
  <si>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</si>
  <si>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</si>
  <si>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</si>
  <si>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</si>
  <si>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</si>
  <si>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</si>
  <si>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</si>
  <si>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</si>
  <si>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</si>
  <si>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</si>
  <si>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</si>
  <si>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</si>
  <si>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</si>
  <si>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</si>
  <si>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</si>
  <si>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</si>
  <si>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</si>
  <si>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</si>
  <si>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</si>
  <si>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</si>
  <si>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</si>
  <si>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</si>
  <si>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</si>
  <si>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</si>
  <si>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</si>
  <si>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</si>
  <si>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</si>
  <si>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</si>
  <si>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</si>
  <si>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</si>
  <si>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</si>
  <si>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</si>
  <si>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</si>
  <si>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</si>
  <si>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</si>
  <si>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</si>
  <si>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</si>
  <si>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</si>
  <si>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</si>
  <si>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</si>
  <si>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</si>
  <si>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</si>
  <si>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</si>
  <si>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</si>
  <si>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</si>
  <si>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</si>
  <si>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</si>
  <si>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</si>
  <si>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</si>
  <si>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</si>
  <si>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</si>
  <si>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</si>
  <si>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</si>
  <si>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</si>
  <si>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</si>
  <si>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</si>
  <si>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</si>
  <si>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</si>
  <si>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</si>
  <si>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</si>
  <si>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</si>
  <si>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</si>
  <si>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</si>
  <si>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</si>
  <si>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</si>
  <si>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</si>
  <si>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</si>
  <si>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</si>
  <si>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</si>
  <si>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</si>
  <si>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</si>
  <si>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</si>
  <si>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</si>
  <si>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</si>
  <si>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</si>
  <si>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</si>
  <si>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</si>
  <si>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</si>
  <si>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</si>
  <si>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</si>
  <si>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</si>
  <si>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</si>
  <si>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</si>
  <si>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</si>
  <si>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</si>
  <si>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</si>
  <si>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</si>
  <si>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</si>
  <si>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</si>
  <si>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</si>
  <si>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</si>
  <si>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</si>
  <si>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</si>
  <si>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</si>
  <si>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</si>
  <si>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</si>
  <si>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</si>
  <si>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</si>
  <si>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</si>
  <si>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</si>
  <si>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</si>
  <si>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</si>
  <si>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</si>
  <si>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</si>
  <si>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</si>
  <si>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</si>
  <si>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</si>
  <si>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</si>
  <si>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</si>
  <si>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</si>
  <si>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</si>
  <si>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</si>
  <si>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</si>
  <si>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</si>
  <si>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</si>
  <si>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</si>
  <si>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</si>
  <si>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</si>
  <si>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</si>
  <si>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</si>
  <si>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</si>
  <si>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</si>
  <si>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</si>
  <si>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</si>
  <si>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</si>
  <si>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</si>
  <si>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</si>
  <si>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</si>
  <si>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</si>
  <si>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</si>
  <si>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</si>
  <si>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</si>
  <si>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</si>
  <si>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</si>
  <si>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</si>
  <si>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</si>
  <si>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</si>
  <si>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</si>
  <si>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</si>
  <si>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</si>
  <si>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</si>
  <si>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</si>
  <si>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</si>
  <si>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</si>
  <si>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</si>
  <si>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</si>
  <si>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</si>
  <si>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</si>
  <si>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</si>
  <si>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</si>
  <si>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</si>
  <si>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</si>
  <si>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</si>
  <si>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</si>
  <si>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</si>
  <si>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</si>
  <si>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</si>
  <si>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</si>
  <si>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</si>
  <si>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</si>
  <si>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</si>
  <si>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</si>
  <si>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</si>
  <si>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</si>
  <si>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</si>
  <si>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</si>
  <si>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</si>
  <si>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</si>
  <si>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</si>
  <si>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</si>
  <si>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</si>
  <si>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</si>
  <si>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</si>
  <si>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</si>
  <si>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</si>
  <si>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</si>
  <si>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</si>
  <si>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</si>
  <si>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</si>
  <si>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</si>
  <si>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</si>
  <si>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</si>
  <si>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</si>
  <si>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</si>
  <si>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</si>
  <si>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</si>
  <si>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</si>
  <si>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</si>
  <si>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</si>
  <si>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</si>
  <si>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</si>
  <si>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</si>
  <si>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</si>
  <si>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</si>
  <si>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</si>
  <si>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</si>
  <si>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</si>
  <si>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</si>
  <si>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</si>
  <si>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</si>
  <si>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</si>
  <si>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</si>
  <si>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</si>
  <si>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</si>
  <si>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</si>
  <si>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</si>
  <si>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</si>
  <si>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</si>
  <si>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</si>
  <si>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</si>
  <si>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</si>
  <si>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</si>
  <si>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</si>
  <si>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</si>
  <si>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</si>
  <si>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</si>
  <si>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</si>
  <si>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</si>
  <si>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</si>
  <si>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</si>
  <si>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</si>
  <si>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</si>
  <si>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</si>
  <si>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</si>
  <si>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</si>
  <si>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</si>
  <si>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</si>
  <si>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</si>
  <si>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</si>
  <si>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</si>
  <si>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</si>
  <si>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</si>
  <si>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</si>
  <si>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</si>
  <si>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</si>
  <si>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</si>
  <si>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</si>
  <si>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</si>
  <si>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</si>
  <si>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</si>
  <si>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</si>
  <si>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</si>
  <si>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</si>
  <si>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</si>
  <si>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</si>
  <si>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</si>
  <si>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</si>
  <si>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</si>
  <si>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</si>
  <si>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</si>
  <si>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</si>
  <si>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</si>
  <si>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</si>
  <si>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</si>
  <si>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</si>
  <si>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</si>
  <si>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</si>
  <si>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</si>
  <si>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</si>
  <si>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</si>
  <si>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</si>
  <si>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</si>
  <si>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</si>
  <si>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</si>
  <si>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</si>
  <si>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</si>
  <si>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</si>
  <si>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</si>
  <si>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</si>
  <si>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</si>
  <si>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</si>
  <si>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</si>
  <si>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</si>
  <si>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</si>
  <si>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</si>
  <si>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</si>
  <si>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</si>
  <si>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</si>
  <si>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</si>
  <si>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</si>
  <si>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</si>
  <si>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</si>
  <si>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</si>
  <si>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</si>
  <si>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</si>
  <si>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</si>
  <si>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</si>
  <si>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</si>
  <si>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</si>
  <si>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</si>
  <si>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</si>
  <si>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</si>
  <si>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</si>
  <si>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</si>
  <si>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</si>
  <si>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</si>
  <si>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</si>
  <si>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</si>
  <si>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</si>
  <si>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</si>
  <si>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</si>
  <si>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</si>
  <si>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</si>
  <si>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</si>
  <si>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</si>
  <si>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</si>
  <si>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</si>
  <si>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</si>
  <si>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</si>
  <si>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</si>
  <si>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</si>
  <si>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</si>
  <si>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</si>
  <si>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</si>
  <si>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</si>
  <si>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</si>
  <si>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</si>
  <si>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</si>
  <si>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</si>
  <si>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</si>
  <si>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</si>
  <si>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</si>
  <si>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</si>
  <si>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</si>
  <si>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</si>
  <si>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</si>
  <si>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</si>
  <si>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</si>
  <si>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</si>
  <si>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</si>
  <si>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</si>
  <si>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</si>
  <si>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</si>
  <si>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</si>
  <si>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</si>
  <si>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</si>
  <si>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</si>
  <si>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</si>
  <si>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</si>
  <si>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</si>
  <si>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</si>
  <si>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</si>
  <si>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</si>
  <si>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</si>
  <si>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</si>
  <si>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</si>
  <si>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</si>
  <si>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</si>
  <si>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</si>
  <si>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</si>
  <si>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</si>
  <si>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</si>
  <si>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</si>
  <si>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</si>
  <si>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</si>
  <si>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</si>
  <si>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</si>
  <si>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</si>
  <si>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</si>
  <si>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</si>
  <si>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</si>
  <si>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</si>
  <si>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</si>
  <si>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</si>
  <si>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</si>
  <si>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</si>
  <si>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</si>
  <si>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</si>
  <si>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</si>
  <si>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</si>
  <si>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</si>
  <si>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</si>
  <si>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</si>
  <si>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</si>
  <si>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</si>
  <si>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</si>
  <si>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</si>
  <si>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</si>
  <si>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</si>
  <si>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</si>
  <si>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</si>
  <si>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</si>
  <si>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</si>
  <si>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</si>
  <si>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</si>
  <si>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</si>
  <si>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</si>
  <si>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</si>
  <si>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</si>
  <si>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</si>
  <si>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</si>
  <si>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</si>
  <si>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</si>
  <si>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</si>
  <si>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</si>
  <si>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</si>
  <si>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</si>
  <si>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</si>
  <si>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</si>
  <si>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</si>
  <si>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</si>
  <si>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</si>
  <si>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</si>
  <si>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</si>
  <si>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</si>
  <si>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</si>
  <si>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</si>
  <si>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</si>
  <si>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</si>
  <si>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</si>
  <si>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</si>
  <si>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</si>
  <si>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</si>
  <si>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</si>
  <si>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</si>
  <si>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</si>
  <si>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</si>
  <si>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</si>
  <si>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</si>
  <si>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</si>
  <si>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</si>
  <si>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</si>
  <si>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</si>
  <si>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</si>
  <si>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</si>
  <si>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</si>
  <si>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</si>
  <si>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</si>
  <si>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</si>
  <si>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</si>
  <si>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</si>
  <si>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</si>
  <si>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</si>
  <si>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</si>
  <si>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</si>
  <si>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</si>
  <si>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</si>
  <si>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</si>
  <si>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</si>
  <si>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</si>
  <si>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</si>
  <si>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</si>
  <si>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</si>
  <si>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</si>
  <si>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</si>
  <si>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</si>
  <si>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</si>
  <si>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</si>
  <si>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</si>
  <si>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</si>
  <si>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</si>
  <si>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</si>
  <si>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</si>
  <si>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</si>
  <si>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</si>
  <si>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</si>
  <si>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</si>
  <si>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</si>
  <si>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</si>
  <si>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</si>
  <si>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</si>
  <si>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</si>
  <si>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</si>
  <si>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</si>
  <si>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</si>
  <si>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</si>
  <si>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</si>
  <si>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</si>
  <si>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</si>
  <si>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</si>
  <si>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</si>
  <si>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</si>
  <si>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</si>
  <si>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</si>
  <si>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</si>
  <si>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</si>
  <si>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</si>
  <si>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</si>
  <si>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</si>
  <si>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</si>
  <si>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</si>
  <si>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</si>
  <si>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</si>
  <si>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</si>
  <si>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</si>
  <si>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</si>
  <si>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</si>
  <si>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</si>
  <si>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</si>
  <si>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</si>
  <si>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</si>
  <si>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</si>
  <si>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</si>
  <si>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</si>
  <si>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</si>
  <si>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</si>
  <si>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</si>
  <si>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</si>
  <si>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</si>
  <si>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</si>
  <si>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</si>
  <si>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</si>
  <si>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</si>
  <si>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</si>
  <si>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</si>
  <si>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</si>
  <si>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</si>
  <si>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</si>
  <si>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</si>
  <si>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</si>
  <si>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</si>
  <si>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</si>
  <si>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</si>
  <si>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</si>
  <si>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</si>
  <si>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</si>
  <si>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</si>
  <si>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</si>
  <si>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</si>
  <si>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</si>
  <si>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</si>
  <si>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</si>
  <si>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</si>
  <si>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</si>
  <si>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</si>
  <si>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</si>
  <si>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</si>
  <si>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</si>
  <si>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</si>
  <si>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</si>
  <si>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</si>
  <si>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</si>
  <si>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</si>
  <si>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</si>
  <si>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</si>
  <si>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</si>
  <si>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</si>
  <si>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</si>
  <si>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</si>
  <si>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</si>
  <si>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</si>
  <si>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</si>
  <si>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</si>
  <si>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</si>
  <si>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</si>
  <si>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</si>
  <si>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</si>
  <si>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</si>
  <si>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</si>
  <si>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</si>
  <si>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</si>
  <si>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</si>
  <si>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</si>
  <si>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</si>
  <si>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</si>
  <si>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</si>
  <si>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</si>
  <si>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</si>
  <si>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</si>
  <si>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</si>
  <si>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</si>
  <si>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</si>
  <si>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</si>
  <si>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</si>
  <si>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</si>
  <si>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</si>
  <si>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</si>
  <si>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</si>
  <si>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</si>
  <si>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</si>
  <si>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</si>
  <si>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</si>
  <si>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</si>
  <si>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</si>
  <si>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</si>
  <si>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</si>
  <si>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</si>
  <si>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</si>
  <si>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</si>
  <si>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</si>
  <si>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</si>
  <si>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</si>
  <si>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</si>
  <si>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</si>
  <si>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</si>
  <si>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</si>
  <si>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</si>
  <si>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</si>
  <si>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</si>
  <si>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</si>
  <si>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</si>
  <si>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</si>
  <si>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</si>
  <si>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</si>
  <si>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</si>
  <si>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</si>
  <si>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</si>
  <si>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</si>
  <si>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</si>
  <si>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</si>
  <si>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</si>
  <si>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</si>
  <si>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</si>
  <si>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</si>
  <si>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</si>
  <si>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</si>
  <si>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</si>
  <si>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</si>
  <si>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</si>
  <si>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</si>
  <si>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</si>
  <si>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</si>
  <si>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</si>
  <si>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</si>
  <si>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</si>
  <si>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</si>
  <si>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</si>
  <si>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</si>
  <si>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</si>
  <si>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</si>
  <si>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</si>
  <si>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</si>
  <si>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</si>
  <si>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</si>
  <si>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</si>
  <si>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</si>
  <si>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</si>
  <si>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</si>
  <si>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</si>
  <si>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</si>
  <si>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</si>
  <si>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</si>
  <si>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</si>
  <si>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</si>
  <si>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</si>
  <si>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</si>
  <si>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</si>
  <si>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</si>
  <si>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</si>
  <si>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</si>
  <si>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</si>
  <si>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</si>
  <si>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</si>
  <si>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</si>
  <si>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</si>
  <si>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</si>
  <si>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</si>
  <si>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</si>
  <si>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</si>
  <si>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</si>
  <si>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</si>
  <si>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</si>
  <si>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</si>
  <si>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</si>
  <si>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</si>
  <si>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</si>
  <si>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</si>
  <si>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</si>
  <si>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</si>
  <si>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</si>
  <si>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</si>
  <si>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</si>
  <si>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</si>
  <si>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</si>
  <si>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</si>
  <si>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</si>
  <si>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</si>
  <si>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</si>
  <si>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</si>
  <si>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</si>
  <si>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</si>
  <si>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</si>
  <si>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</si>
  <si>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</si>
  <si>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</si>
  <si>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</si>
  <si>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</si>
  <si>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</si>
  <si>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</si>
  <si>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</si>
  <si>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</si>
  <si>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</si>
  <si>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</si>
  <si>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</si>
  <si>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</si>
  <si>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</si>
  <si>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</si>
  <si>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</si>
  <si>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</si>
  <si>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</si>
  <si>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</si>
  <si>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</si>
  <si>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</si>
  <si>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</si>
  <si>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</si>
  <si>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</si>
  <si>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</si>
  <si>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</si>
  <si>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</si>
  <si>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</si>
  <si>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</si>
  <si>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</si>
  <si>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</si>
  <si>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</si>
  <si>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</si>
  <si>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</si>
  <si>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</si>
  <si>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</si>
  <si>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</si>
  <si>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</si>
  <si>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</si>
  <si>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</si>
  <si>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</si>
  <si>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</si>
  <si>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</si>
  <si>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</si>
  <si>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</si>
  <si>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</si>
  <si>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</si>
  <si>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</si>
  <si>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</si>
  <si>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</si>
  <si>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</si>
  <si>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</si>
  <si>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</si>
  <si>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</si>
  <si>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</si>
  <si>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</si>
  <si>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</si>
  <si>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</si>
  <si>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</si>
  <si>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</si>
  <si>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</si>
  <si>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</si>
  <si>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</si>
  <si>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</si>
  <si>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</si>
  <si>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</si>
  <si>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</si>
  <si>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</si>
  <si>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</si>
  <si>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</si>
  <si>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</si>
  <si>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</si>
  <si>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</si>
  <si>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</si>
  <si>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</si>
  <si>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</si>
  <si>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</si>
  <si>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</si>
  <si>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</si>
  <si>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</si>
  <si>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</si>
  <si>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</si>
  <si>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</si>
  <si>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</si>
  <si>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</si>
  <si>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</si>
  <si>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</si>
  <si>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</si>
  <si>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</si>
  <si>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</si>
  <si>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</si>
  <si>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</si>
  <si>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</si>
  <si>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</si>
  <si>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</si>
  <si>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</si>
  <si>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</si>
  <si>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</si>
  <si>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</si>
  <si>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</si>
  <si>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</si>
  <si>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</si>
  <si>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</si>
  <si>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</si>
  <si>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</si>
  <si>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</si>
  <si>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</si>
  <si>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</si>
  <si>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</si>
  <si>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</si>
  <si>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</si>
  <si>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</si>
  <si>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</si>
  <si>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</si>
  <si>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</si>
  <si>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</si>
  <si>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</si>
  <si>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</si>
  <si>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</si>
  <si>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</si>
  <si>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</si>
  <si>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</si>
  <si>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</si>
  <si>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</si>
  <si>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</si>
  <si>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</si>
  <si>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</si>
  <si>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</si>
  <si>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</si>
  <si>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</si>
  <si>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</si>
  <si>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</si>
  <si>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</si>
  <si>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</si>
  <si>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</si>
  <si>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</si>
  <si>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</si>
  <si>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</si>
  <si>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</si>
  <si>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</si>
  <si>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</si>
  <si>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</si>
  <si>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</si>
  <si>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</si>
  <si>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</si>
  <si>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</si>
  <si>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</si>
  <si>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</si>
  <si>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</si>
  <si>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</si>
  <si>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</si>
  <si>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</si>
  <si>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</si>
  <si>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</si>
  <si>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</si>
  <si>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</si>
  <si>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</si>
  <si>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</si>
  <si>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</si>
  <si>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</si>
  <si>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</si>
  <si>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</si>
  <si>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</si>
  <si>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</si>
  <si>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</si>
  <si>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</si>
  <si>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</si>
  <si>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</si>
  <si>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</si>
  <si>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</si>
  <si>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</si>
  <si>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</si>
  <si>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</si>
  <si>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</si>
  <si>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</si>
  <si>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</si>
  <si>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</si>
  <si>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</si>
  <si>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</si>
  <si>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</si>
  <si>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</si>
  <si>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</si>
  <si>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</si>
  <si>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</si>
  <si>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</si>
  <si>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</si>
  <si>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</si>
  <si>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</si>
  <si>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</si>
  <si>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</si>
  <si>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</si>
  <si>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</si>
  <si>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</si>
  <si>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</si>
  <si>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</si>
  <si>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</si>
  <si>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</si>
  <si>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</si>
  <si>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</si>
  <si>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</si>
  <si>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</si>
  <si>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</si>
  <si>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</si>
  <si>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</si>
  <si>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</si>
  <si>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</si>
  <si>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</si>
  <si>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</si>
  <si>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</si>
  <si>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</si>
  <si>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</si>
  <si>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</si>
  <si>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</si>
  <si>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</si>
  <si>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</si>
  <si>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</si>
  <si>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</si>
  <si>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</si>
  <si>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</si>
  <si>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</si>
  <si>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</si>
  <si>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</si>
  <si>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</si>
  <si>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</si>
  <si>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</si>
  <si>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</si>
  <si>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</si>
  <si>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</si>
  <si>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</si>
  <si>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</si>
  <si>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</si>
  <si>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</si>
  <si>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</si>
  <si>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</si>
  <si>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</si>
  <si>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</si>
  <si>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</si>
  <si>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</si>
  <si>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</si>
  <si>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</si>
  <si>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</si>
  <si>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</si>
  <si>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</si>
  <si>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</si>
  <si>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</si>
  <si>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</si>
  <si>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</si>
  <si>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</si>
  <si>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</si>
  <si>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</si>
  <si>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</si>
  <si>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</si>
  <si>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</si>
  <si>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</si>
  <si>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</si>
  <si>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</si>
  <si>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</si>
  <si>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</si>
  <si>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</si>
  <si>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</si>
  <si>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</si>
  <si>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</si>
  <si>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</si>
  <si>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</si>
  <si>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</si>
  <si>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</si>
  <si>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</si>
  <si>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</si>
  <si>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</si>
  <si>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</si>
  <si>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</si>
  <si>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</si>
  <si>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</si>
  <si>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</si>
  <si>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</si>
  <si>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</si>
  <si>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</si>
  <si>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</si>
  <si>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</si>
  <si>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</si>
  <si>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</si>
  <si>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</si>
  <si>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</si>
  <si>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</si>
  <si>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</si>
  <si>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</si>
  <si>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</si>
  <si>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</si>
  <si>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</si>
  <si>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</si>
  <si>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</si>
  <si>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</si>
  <si>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</si>
  <si>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</si>
  <si>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</si>
  <si>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</si>
  <si>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</si>
  <si>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</si>
  <si>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</si>
  <si>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</si>
  <si>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</si>
  <si>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</si>
  <si>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</si>
  <si>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</si>
  <si>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</si>
  <si>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</si>
  <si>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</si>
  <si>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</si>
  <si>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</si>
  <si>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</si>
  <si>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</si>
  <si>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</si>
  <si>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</si>
  <si>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</si>
  <si>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</si>
  <si>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</si>
  <si>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</si>
  <si>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</si>
  <si>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</si>
  <si>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</si>
  <si>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</si>
  <si>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</si>
  <si>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</si>
  <si>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</si>
  <si>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</si>
  <si>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</si>
  <si>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</si>
  <si>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</si>
  <si>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</si>
  <si>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</si>
  <si>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</si>
  <si>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</si>
  <si>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</si>
  <si>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</si>
  <si>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</si>
  <si>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</si>
  <si>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</si>
  <si>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</si>
  <si>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</si>
  <si>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</si>
  <si>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</si>
  <si>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</si>
  <si>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</si>
  <si>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</si>
  <si>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</si>
  <si>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</si>
  <si>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</si>
  <si>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</si>
  <si>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</si>
  <si>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</si>
  <si>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</si>
  <si>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</si>
  <si>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</si>
  <si>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</si>
  <si>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</si>
  <si>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</si>
  <si>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</si>
  <si>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</si>
  <si>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</si>
  <si>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</si>
  <si>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</si>
  <si>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</si>
  <si>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</si>
  <si>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</si>
  <si>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</si>
  <si>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</si>
  <si>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</si>
  <si>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</si>
  <si>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</si>
  <si>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</si>
  <si>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</si>
  <si>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</si>
  <si>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</si>
  <si>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</si>
  <si>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</si>
  <si>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</si>
  <si>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</si>
  <si>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</si>
  <si>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</si>
  <si>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</si>
  <si>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</si>
  <si>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</si>
  <si>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</si>
  <si>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</si>
  <si>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</si>
  <si>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</si>
  <si>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</si>
  <si>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</si>
  <si>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</si>
  <si>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</si>
  <si>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</si>
  <si>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</si>
  <si>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</si>
  <si>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</si>
  <si>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</si>
  <si>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</si>
  <si>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</si>
  <si>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</si>
  <si>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</si>
  <si>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</si>
  <si>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</si>
  <si>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</si>
  <si>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</si>
  <si>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</si>
  <si>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</si>
  <si>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</si>
  <si>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</si>
  <si>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</si>
  <si>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</si>
  <si>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</si>
  <si>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</si>
  <si>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</si>
  <si>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</si>
  <si>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</si>
  <si>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</si>
  <si>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</si>
  <si>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</si>
  <si>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</si>
  <si>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</si>
  <si>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</si>
  <si>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</si>
  <si>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</si>
  <si>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</si>
  <si>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</si>
  <si>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</si>
  <si>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</si>
  <si>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</si>
  <si>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</si>
  <si>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</si>
  <si>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</si>
  <si>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</si>
  <si>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</si>
  <si>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</si>
  <si>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</si>
  <si>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</si>
  <si>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</si>
  <si>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</si>
  <si>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</si>
  <si>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</si>
  <si>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</si>
  <si>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</si>
  <si>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</si>
  <si>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</si>
  <si>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</si>
  <si>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</si>
  <si>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</si>
  <si>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</si>
  <si>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</si>
  <si>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</si>
  <si>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</si>
  <si>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</si>
  <si>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</si>
  <si>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</si>
  <si>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</si>
  <si>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</si>
  <si>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</si>
  <si>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</si>
  <si>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</si>
  <si>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</si>
  <si>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</si>
  <si>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</si>
  <si>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</si>
  <si>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</si>
  <si>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</si>
  <si>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</si>
  <si>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</si>
  <si>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</si>
  <si>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</si>
  <si>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</si>
  <si>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</si>
  <si>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</si>
  <si>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</si>
  <si>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</si>
  <si>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</si>
  <si>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</si>
  <si>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</si>
  <si>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</si>
  <si>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</si>
  <si>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</si>
  <si>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</si>
  <si>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</si>
  <si>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</si>
  <si>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</si>
  <si>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</si>
  <si>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</si>
  <si>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</si>
  <si>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</si>
  <si>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</si>
  <si>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</si>
  <si>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</si>
  <si>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</si>
  <si>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</si>
  <si>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</si>
  <si>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</si>
  <si>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</si>
  <si>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</si>
  <si>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</si>
  <si>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</si>
  <si>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</si>
  <si>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</si>
  <si>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</si>
  <si>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</si>
  <si>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</si>
  <si>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</si>
  <si>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</si>
  <si>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</si>
  <si>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</si>
  <si>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</si>
  <si>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</si>
  <si>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</si>
  <si>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</si>
  <si>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</si>
  <si>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</si>
  <si>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</si>
  <si>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</si>
  <si>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</si>
  <si>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</si>
  <si>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</si>
  <si>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</si>
  <si>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</si>
  <si>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</si>
  <si>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</si>
  <si>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</si>
  <si>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</si>
  <si>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</si>
  <si>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</si>
  <si>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</si>
  <si>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</si>
  <si>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</si>
  <si>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</si>
  <si>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</si>
  <si>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</si>
  <si>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</si>
  <si>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</si>
  <si>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</si>
  <si>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</si>
  <si>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</si>
  <si>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</si>
  <si>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</si>
  <si>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</si>
  <si>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</si>
  <si>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</si>
  <si>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</si>
  <si>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</si>
  <si>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</si>
  <si>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</si>
  <si>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</si>
  <si>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</si>
  <si>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</si>
  <si>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</si>
  <si>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</si>
  <si>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</si>
  <si>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</si>
  <si>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</si>
  <si>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</si>
  <si>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</si>
  <si>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</si>
  <si>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</si>
  <si>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</si>
  <si>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</si>
  <si>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</si>
  <si>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</si>
  <si>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</si>
  <si>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</si>
  <si>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</si>
  <si>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</si>
  <si>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</si>
  <si>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</si>
  <si>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</si>
  <si>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</si>
  <si>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</si>
  <si>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</si>
  <si>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</si>
  <si>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</si>
  <si>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</si>
  <si>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</si>
  <si>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</si>
  <si>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</si>
  <si>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</si>
  <si>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</si>
  <si>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</si>
  <si>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</si>
  <si>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</si>
  <si>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</si>
  <si>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</si>
  <si>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</si>
  <si>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</si>
  <si>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</si>
  <si>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</si>
  <si>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</si>
  <si>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</si>
  <si>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</si>
  <si>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</si>
  <si>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</si>
  <si>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</si>
  <si>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</si>
  <si>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</si>
  <si>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</si>
  <si>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</si>
  <si>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</si>
  <si>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</si>
  <si>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</si>
  <si>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</si>
  <si>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</si>
  <si>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</si>
  <si>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</si>
  <si>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</si>
  <si>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</si>
  <si>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</si>
  <si>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</si>
  <si>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</si>
  <si>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</si>
  <si>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</si>
  <si>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</si>
  <si>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</si>
  <si>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</si>
  <si>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</si>
  <si>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</si>
  <si>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</si>
  <si>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</si>
  <si>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</si>
  <si>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</si>
  <si>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</si>
  <si>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</si>
  <si>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</si>
  <si>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</si>
  <si>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</si>
  <si>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</si>
  <si>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</si>
  <si>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</si>
  <si>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</si>
  <si>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</si>
  <si>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</si>
  <si>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</si>
  <si>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</si>
  <si>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</si>
  <si>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</si>
  <si>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</si>
  <si>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</si>
  <si>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</si>
  <si>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</si>
  <si>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</si>
  <si>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</si>
  <si>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</si>
  <si>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</si>
  <si>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</si>
  <si>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</si>
  <si>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</si>
  <si>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</si>
  <si>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</si>
  <si>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</si>
  <si>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</si>
  <si>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</si>
  <si>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</si>
  <si>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</si>
  <si>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</si>
  <si>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</si>
  <si>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</si>
  <si>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</si>
  <si>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</si>
  <si>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</si>
  <si>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</si>
  <si>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</si>
  <si>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</si>
  <si>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</si>
  <si>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</si>
  <si>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</si>
  <si>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</si>
  <si>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</si>
  <si>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</si>
  <si>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</si>
  <si>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</si>
  <si>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</si>
  <si>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</si>
  <si>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</si>
  <si>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</si>
  <si>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</si>
  <si>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</si>
  <si>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</si>
  <si>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</si>
  <si>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</si>
  <si>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</si>
  <si>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</si>
  <si>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</si>
  <si>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</si>
  <si>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</si>
  <si>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</si>
  <si>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</si>
  <si>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</si>
  <si>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</si>
  <si>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</si>
  <si>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</si>
  <si>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</si>
  <si>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</si>
  <si>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</si>
  <si>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</si>
  <si>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</si>
  <si>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</si>
  <si>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</si>
  <si>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</si>
  <si>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</si>
  <si>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</si>
  <si>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</si>
  <si>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</si>
  <si>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</si>
  <si>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</si>
  <si>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</si>
  <si>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</si>
  <si>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</si>
  <si>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</si>
  <si>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</si>
  <si>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</si>
  <si>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</si>
  <si>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</si>
  <si>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</si>
  <si>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</si>
  <si>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</si>
  <si>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</si>
  <si>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</si>
  <si>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</si>
  <si>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</si>
  <si>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</si>
  <si>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</si>
  <si>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</si>
  <si>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</si>
  <si>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</si>
  <si>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</si>
  <si>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</si>
  <si>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</si>
  <si>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</si>
  <si>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</si>
  <si>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</si>
  <si>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</si>
  <si>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</si>
  <si>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</si>
  <si>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</si>
  <si>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</si>
  <si>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</si>
  <si>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</si>
  <si>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</si>
  <si>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</si>
  <si>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</si>
  <si>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</si>
  <si>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</si>
  <si>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</si>
  <si>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</si>
  <si>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</si>
  <si>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</si>
  <si>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</si>
  <si>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</si>
  <si>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</si>
  <si>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</si>
  <si>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</si>
  <si>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</si>
  <si>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</si>
  <si>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</si>
  <si>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</si>
  <si>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</si>
  <si>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</si>
  <si>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</si>
  <si>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</si>
  <si>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</si>
  <si>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</si>
  <si>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</si>
  <si>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</si>
  <si>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</si>
  <si>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</si>
  <si>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</si>
  <si>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</si>
  <si>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</si>
  <si>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</si>
  <si>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</si>
  <si>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</si>
  <si>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</si>
  <si>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</si>
  <si>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</si>
  <si>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</si>
  <si>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</si>
  <si>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</si>
  <si>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</si>
  <si>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</si>
  <si>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</si>
  <si>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</si>
  <si>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</si>
  <si>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</si>
  <si>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</si>
  <si>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</si>
  <si>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</si>
  <si>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</si>
  <si>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</si>
  <si>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</si>
  <si>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</si>
  <si>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</si>
  <si>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</si>
  <si>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</si>
  <si>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</si>
  <si>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</si>
  <si>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</si>
  <si>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</si>
  <si>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</si>
  <si>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</si>
  <si>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</si>
  <si>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</si>
  <si>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</si>
  <si>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</si>
  <si>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</si>
  <si>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</si>
  <si>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</si>
  <si>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</si>
  <si>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</si>
  <si>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</si>
  <si>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</si>
  <si>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</si>
  <si>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</si>
  <si>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</si>
  <si>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</si>
  <si>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</si>
  <si>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</si>
  <si>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</si>
  <si>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</si>
  <si>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</si>
  <si>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</si>
  <si>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</si>
  <si>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</si>
  <si>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</si>
  <si>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</si>
  <si>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</si>
  <si>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</si>
  <si>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</si>
  <si>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</si>
  <si>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</si>
  <si>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</si>
  <si>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</si>
  <si>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</si>
  <si>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</si>
  <si>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</si>
  <si>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</si>
  <si>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</si>
  <si>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</si>
  <si>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</si>
  <si>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</si>
  <si>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</si>
  <si>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</si>
  <si>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</si>
  <si>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</si>
  <si>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</si>
  <si>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</si>
  <si>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</si>
  <si>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</si>
  <si>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</si>
  <si>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</si>
  <si>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</si>
  <si>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</si>
  <si>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</si>
  <si>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</si>
  <si>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</si>
  <si>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</si>
  <si>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</si>
  <si>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</si>
  <si>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</si>
  <si>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</si>
  <si>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</si>
  <si>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</si>
  <si>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</si>
  <si>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</si>
  <si>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</si>
  <si>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</si>
  <si>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</si>
  <si>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</si>
  <si>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</si>
  <si>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</si>
  <si>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</si>
  <si>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</si>
  <si>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</si>
  <si>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</si>
  <si>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</si>
  <si>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</si>
  <si>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</si>
  <si>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</si>
  <si>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</si>
  <si>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</si>
  <si>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</si>
  <si>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</si>
  <si>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</si>
  <si>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</si>
  <si>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</si>
  <si>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</si>
  <si>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</si>
  <si>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</si>
  <si>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</si>
  <si>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</si>
  <si>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</si>
  <si>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</si>
  <si>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</si>
  <si>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</si>
  <si>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</si>
  <si>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</si>
  <si>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</si>
  <si>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</si>
  <si>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</si>
  <si>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</si>
  <si>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</si>
  <si>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</si>
  <si>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</si>
  <si>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</si>
  <si>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</si>
  <si>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</si>
  <si>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</si>
  <si>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</si>
  <si>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</si>
  <si>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</si>
  <si>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</si>
  <si>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</si>
  <si>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</si>
  <si>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</si>
  <si>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</si>
  <si>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</si>
  <si>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</si>
  <si>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</si>
  <si>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</si>
  <si>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</si>
  <si>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</si>
  <si>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</si>
  <si>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</si>
  <si>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</si>
  <si>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</si>
  <si>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</si>
  <si>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</si>
  <si>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</si>
  <si>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</si>
  <si>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</si>
  <si>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</si>
  <si>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</si>
  <si>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</si>
  <si>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</si>
  <si>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</si>
  <si>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</si>
  <si>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</si>
  <si>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</si>
  <si>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</si>
  <si>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</si>
  <si>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</si>
  <si>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</si>
  <si>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</si>
  <si>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</si>
  <si>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</si>
  <si>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</si>
  <si>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</si>
  <si>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</si>
  <si>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</si>
  <si>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</si>
  <si>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</si>
  <si>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</si>
  <si>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</si>
  <si>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</si>
  <si>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</si>
  <si>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</si>
  <si>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</si>
  <si>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</si>
  <si>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</si>
  <si>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</si>
  <si>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</si>
  <si>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</si>
  <si>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</si>
  <si>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</si>
  <si>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</si>
  <si>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</si>
  <si>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</si>
  <si>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</si>
  <si>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</si>
  <si>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</si>
  <si>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</si>
  <si>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</si>
  <si>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</si>
  <si>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</si>
  <si>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</si>
  <si>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</si>
  <si>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</si>
  <si>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</si>
  <si>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</si>
  <si>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</si>
  <si>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</si>
  <si>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</si>
  <si>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</si>
  <si>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</si>
  <si>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</si>
  <si>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</si>
  <si>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</si>
  <si>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</si>
  <si>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</si>
  <si>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</si>
  <si>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</si>
  <si>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</si>
  <si>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</si>
  <si>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</si>
  <si>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</si>
  <si>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</si>
  <si>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</si>
  <si>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</si>
  <si>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</si>
  <si>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</si>
  <si>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</si>
  <si>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</si>
  <si>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</si>
  <si>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</si>
  <si>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</si>
  <si>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</si>
  <si>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</si>
  <si>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</si>
  <si>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</si>
  <si>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</si>
  <si>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</si>
  <si>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</si>
  <si>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</si>
  <si>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</si>
  <si>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</si>
  <si>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</si>
  <si>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</si>
  <si>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</si>
  <si>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</si>
  <si>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</si>
  <si>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</si>
  <si>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</si>
  <si>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</si>
  <si>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</si>
  <si>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</si>
  <si>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</si>
  <si>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</si>
  <si>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</si>
  <si>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</si>
  <si>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</si>
  <si>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</si>
  <si>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</si>
  <si>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</si>
  <si>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</si>
  <si>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</si>
  <si>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</si>
  <si>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</si>
  <si>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</si>
  <si>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</si>
  <si>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</si>
  <si>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</si>
  <si>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</si>
  <si>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</si>
  <si>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</si>
  <si>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</si>
  <si>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</si>
  <si>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</si>
  <si>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</si>
  <si>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</si>
  <si>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</si>
  <si>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</si>
  <si>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</si>
  <si>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</si>
  <si>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</si>
  <si>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</si>
  <si>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</si>
  <si>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</si>
  <si>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</si>
  <si>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</si>
  <si>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</si>
  <si>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</si>
  <si>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</si>
  <si>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</si>
  <si>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</si>
  <si>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</si>
  <si>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</si>
  <si>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</si>
  <si>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</si>
  <si>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</si>
  <si>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</si>
  <si>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</si>
  <si>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</si>
  <si>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</si>
  <si>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</si>
  <si>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</si>
  <si>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</si>
  <si>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</si>
  <si>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</si>
  <si>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</si>
  <si>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</si>
  <si>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</si>
  <si>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</si>
  <si>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</si>
  <si>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</si>
  <si>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</si>
  <si>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</si>
  <si>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</si>
  <si>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</si>
  <si>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</si>
  <si>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</si>
  <si>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</si>
  <si>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</si>
  <si>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</si>
  <si>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</si>
  <si>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</si>
  <si>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</si>
  <si>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</si>
  <si>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</si>
  <si>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</si>
  <si>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</si>
  <si>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</si>
  <si>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</si>
  <si>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</si>
  <si>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</si>
  <si>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</si>
  <si>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</si>
  <si>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</si>
  <si>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</si>
  <si>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</si>
  <si>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</si>
  <si>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</si>
  <si>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</si>
  <si>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</si>
  <si>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</si>
  <si>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</si>
  <si>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</si>
  <si>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</si>
  <si>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</si>
  <si>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</si>
  <si>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</si>
  <si>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</si>
  <si>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</si>
  <si>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</si>
  <si>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</si>
  <si>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</si>
  <si>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</si>
  <si>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</si>
  <si>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</si>
  <si>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</si>
  <si>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</si>
  <si>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</si>
  <si>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</si>
  <si>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</si>
  <si>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</si>
  <si>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</si>
  <si>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</si>
  <si>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</si>
  <si>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</si>
  <si>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</si>
  <si>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</si>
  <si>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</si>
  <si>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</si>
  <si>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</si>
  <si>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</si>
  <si>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</si>
  <si>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</si>
  <si>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</si>
  <si>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</si>
  <si>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</si>
  <si>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</si>
  <si>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</si>
  <si>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</si>
  <si>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</si>
  <si>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</si>
  <si>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</si>
  <si>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</si>
  <si>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</si>
  <si>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</si>
  <si>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</si>
  <si>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</si>
  <si>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</si>
  <si>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</si>
  <si>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</si>
  <si>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</si>
  <si>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</si>
  <si>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</si>
  <si>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</si>
  <si>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</si>
  <si>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</si>
  <si>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</si>
  <si>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</si>
  <si>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</si>
  <si>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</si>
  <si>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</si>
  <si>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</si>
  <si>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</si>
  <si>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</si>
  <si>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</si>
  <si>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</si>
  <si>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</si>
  <si>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</si>
  <si>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</si>
  <si>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</si>
  <si>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</si>
  <si>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</si>
  <si>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</si>
  <si>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</si>
  <si>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</si>
  <si>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</si>
  <si>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</si>
  <si>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</si>
  <si>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</si>
  <si>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</si>
  <si>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</si>
  <si>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</si>
  <si>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</si>
  <si>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</si>
  <si>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</si>
  <si>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</si>
  <si>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</si>
  <si>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</si>
  <si>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</si>
  <si>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</si>
  <si>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</si>
  <si>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</si>
  <si>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</si>
  <si>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</si>
  <si>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</si>
  <si>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</si>
  <si>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</si>
  <si>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</si>
  <si>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</si>
  <si>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</si>
  <si>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</si>
  <si>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</si>
  <si>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</si>
  <si>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</si>
  <si>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</si>
  <si>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</si>
  <si>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</si>
  <si>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</si>
  <si>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</si>
  <si>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</si>
  <si>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</si>
  <si>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</si>
  <si>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</si>
  <si>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</si>
  <si>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</si>
  <si>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</si>
  <si>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</si>
  <si>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</si>
  <si>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</si>
  <si>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</si>
  <si>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</si>
  <si>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</si>
  <si>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</si>
  <si>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</si>
  <si>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</si>
  <si>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</si>
  <si>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</si>
  <si>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</si>
  <si>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</si>
  <si>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</si>
  <si>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</si>
  <si>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</si>
  <si>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</si>
  <si>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</si>
  <si>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</si>
  <si>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</si>
  <si>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</si>
  <si>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</si>
  <si>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</si>
  <si>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</si>
  <si>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</si>
  <si>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</si>
  <si>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</si>
  <si>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</si>
  <si>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</si>
  <si>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</si>
  <si>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</si>
  <si>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</si>
  <si>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</si>
  <si>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</si>
  <si>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</si>
  <si>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</si>
  <si>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</si>
  <si>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</si>
  <si>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</si>
  <si>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</si>
  <si>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</si>
  <si>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</si>
  <si>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</si>
  <si>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</si>
  <si>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</si>
  <si>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</si>
  <si>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</si>
  <si>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</si>
  <si>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</si>
  <si>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</si>
  <si>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</si>
  <si>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</si>
  <si>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</si>
  <si>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</si>
  <si>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</si>
  <si>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</si>
  <si>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</si>
  <si>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</si>
  <si>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</si>
  <si>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</si>
  <si>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</si>
  <si>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</si>
  <si>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</si>
  <si>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</si>
  <si>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</si>
  <si>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</si>
  <si>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</si>
  <si>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</si>
  <si>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</si>
  <si>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</si>
  <si>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</si>
  <si>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</si>
  <si>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</si>
  <si>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</si>
  <si>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</si>
  <si>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</si>
  <si>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</si>
  <si>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</si>
  <si>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</si>
  <si>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</si>
  <si>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</si>
  <si>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</si>
  <si>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</si>
  <si>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</si>
  <si>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</si>
  <si>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</si>
  <si>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</si>
  <si>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</si>
  <si>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</si>
  <si>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</si>
  <si>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</si>
  <si>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</si>
  <si>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</si>
  <si>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</si>
  <si>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</si>
  <si>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</si>
  <si>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</si>
  <si>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</si>
  <si>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</si>
  <si>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</si>
  <si>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</si>
  <si>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</si>
  <si>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</si>
  <si>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</si>
  <si>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</si>
  <si>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</si>
  <si>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</si>
  <si>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</si>
  <si>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</si>
  <si>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</si>
  <si>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</si>
  <si>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</si>
  <si>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</si>
  <si>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</si>
  <si>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</si>
  <si>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</si>
  <si>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</si>
  <si>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</si>
  <si>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</si>
  <si>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</si>
  <si>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</si>
  <si>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</si>
  <si>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</si>
  <si>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</si>
  <si>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</si>
  <si>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</si>
  <si>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</si>
  <si>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</si>
  <si>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</si>
  <si>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</si>
  <si>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</si>
  <si>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</si>
  <si>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</si>
  <si>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</si>
  <si>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</si>
  <si>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</si>
  <si>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</si>
  <si>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</si>
  <si>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</si>
  <si>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</si>
  <si>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</si>
  <si>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</si>
  <si>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</si>
  <si>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</si>
  <si>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</si>
  <si>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</si>
  <si>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</si>
  <si>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</si>
  <si>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</si>
  <si>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</si>
  <si>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</si>
  <si>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</si>
  <si>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</si>
  <si>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</si>
  <si>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</si>
  <si>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</si>
  <si>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</si>
  <si>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</si>
  <si>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</si>
  <si>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</si>
  <si>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</si>
  <si>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</si>
  <si>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</si>
  <si>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</si>
  <si>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</si>
  <si>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</si>
  <si>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</si>
  <si>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</si>
  <si>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</si>
  <si>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</si>
  <si>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</si>
  <si>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</si>
  <si>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</si>
  <si>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</si>
  <si>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</si>
  <si>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</si>
  <si>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</si>
  <si>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</si>
  <si>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</si>
  <si>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</si>
  <si>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</si>
  <si>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</si>
  <si>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</si>
  <si>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</si>
  <si>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</si>
  <si>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</si>
  <si>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</si>
  <si>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</si>
  <si>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</si>
  <si>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</si>
  <si>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</si>
  <si>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</si>
  <si>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</si>
  <si>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</si>
  <si>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</si>
  <si>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</si>
  <si>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</si>
  <si>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</si>
  <si>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</si>
  <si>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</si>
  <si>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</si>
  <si>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</si>
  <si>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</si>
  <si>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</si>
  <si>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</si>
  <si>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</si>
  <si>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</si>
  <si>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</si>
  <si>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</si>
  <si>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</si>
  <si>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</si>
  <si>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</si>
  <si>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</si>
  <si>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</si>
  <si>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</si>
  <si>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</si>
  <si>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</si>
  <si>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</si>
  <si>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</si>
  <si>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</si>
  <si>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</si>
  <si>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</si>
  <si>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</si>
  <si>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</si>
  <si>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</si>
  <si>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</si>
  <si>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</si>
  <si>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</si>
  <si>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</si>
  <si>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</si>
  <si>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</si>
  <si>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</si>
  <si>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</si>
  <si>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</si>
  <si>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</si>
  <si>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</si>
  <si>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</si>
  <si>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</si>
  <si>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</si>
  <si>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</si>
  <si>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</si>
  <si>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</si>
  <si>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</si>
  <si>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</si>
  <si>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</si>
  <si>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</si>
  <si>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</si>
  <si>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</si>
  <si>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</si>
  <si>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</si>
  <si>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</si>
  <si>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</si>
  <si>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</si>
  <si>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</si>
  <si>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</si>
  <si>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</si>
  <si>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</si>
  <si>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</si>
  <si>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</si>
  <si>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</si>
  <si>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</si>
  <si>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</si>
  <si>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</si>
  <si>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</si>
  <si>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</si>
  <si>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</si>
  <si>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</si>
  <si>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</si>
  <si>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</si>
  <si>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</si>
  <si>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</si>
  <si>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</si>
  <si>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</si>
  <si>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</si>
  <si>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</si>
  <si>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</si>
  <si>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</si>
  <si>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</si>
  <si>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</si>
  <si>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</si>
  <si>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</si>
  <si>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</si>
  <si>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</si>
  <si>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</si>
  <si>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</si>
  <si>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</si>
  <si>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</si>
  <si>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</si>
  <si>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</si>
  <si>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</si>
  <si>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</si>
  <si>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</si>
  <si>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</si>
  <si>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</si>
  <si>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</si>
  <si>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</si>
  <si>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</si>
  <si>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</si>
  <si>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</si>
  <si>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</si>
  <si>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</si>
  <si>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</si>
  <si>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</si>
  <si>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</si>
  <si>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</si>
  <si>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</si>
  <si>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</si>
  <si>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</si>
  <si>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</si>
  <si>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</si>
  <si>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</si>
  <si>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</si>
  <si>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</si>
  <si>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</si>
  <si>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</si>
  <si>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</si>
  <si>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</si>
  <si>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</si>
  <si>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</si>
  <si>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</si>
  <si>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</si>
  <si>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</si>
  <si>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</si>
  <si>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</si>
  <si>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</si>
  <si>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</si>
  <si>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</si>
  <si>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</si>
  <si>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</si>
  <si>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</si>
  <si>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</si>
  <si>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</si>
  <si>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</si>
  <si>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</si>
  <si>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</si>
  <si>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</si>
  <si>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</si>
  <si>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</si>
  <si>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</si>
  <si>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</si>
  <si>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</si>
  <si>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</si>
  <si>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</si>
  <si>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</si>
  <si>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</si>
  <si>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</si>
  <si>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</si>
  <si>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</si>
  <si>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</si>
  <si>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</si>
  <si>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</si>
  <si>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</si>
  <si>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</si>
  <si>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</si>
  <si>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</si>
  <si>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</si>
  <si>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</si>
  <si>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</si>
  <si>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</si>
  <si>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</si>
  <si>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</si>
  <si>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</si>
  <si>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</si>
  <si>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</si>
  <si>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</si>
  <si>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</si>
  <si>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</si>
  <si>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</si>
  <si>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</si>
  <si>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</si>
  <si>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</si>
  <si>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</si>
  <si>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</si>
  <si>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</si>
  <si>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</si>
  <si>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</si>
  <si>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</si>
  <si>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</si>
  <si>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</si>
  <si>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</si>
  <si>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</si>
  <si>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</si>
  <si>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</si>
  <si>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</si>
  <si>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</si>
  <si>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</si>
  <si>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</si>
  <si>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</si>
  <si>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</si>
  <si>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</si>
  <si>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</si>
  <si>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</si>
  <si>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</si>
  <si>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</si>
  <si>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</si>
  <si>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</si>
  <si>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</si>
  <si>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</si>
  <si>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</si>
  <si>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</si>
  <si>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</si>
  <si>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</si>
  <si>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</si>
  <si>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</si>
  <si>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</si>
  <si>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</si>
  <si>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</si>
  <si>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</si>
  <si>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</si>
  <si>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</si>
  <si>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</si>
  <si>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</si>
  <si>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</si>
  <si>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</si>
  <si>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</si>
  <si>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</si>
  <si>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</si>
  <si>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</si>
  <si>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</si>
  <si>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</si>
  <si>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</si>
  <si>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</si>
  <si>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</si>
  <si>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</si>
  <si>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</si>
  <si>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</si>
  <si>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</si>
  <si>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</si>
  <si>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</si>
  <si>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</si>
  <si>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</si>
  <si>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</si>
  <si>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</si>
  <si>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</si>
  <si>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</si>
  <si>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</si>
  <si>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</si>
  <si>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</si>
  <si>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</si>
  <si>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</si>
  <si>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</si>
  <si>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</si>
  <si>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</si>
  <si>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</si>
  <si>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</si>
  <si>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</si>
  <si>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</si>
  <si>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</si>
  <si>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</si>
  <si>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</si>
  <si>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</si>
  <si>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</si>
  <si>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</si>
  <si>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</si>
  <si>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</si>
  <si>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</si>
  <si>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</si>
  <si>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</si>
  <si>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</si>
  <si>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</si>
  <si>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</si>
  <si>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</si>
  <si>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</si>
  <si>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</si>
  <si>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</si>
  <si>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</si>
  <si>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</si>
  <si>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</si>
  <si>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</si>
  <si>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</si>
  <si>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</si>
  <si>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</si>
  <si>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</si>
  <si>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</si>
  <si>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</si>
  <si>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</si>
  <si>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</si>
  <si>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</si>
  <si>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</si>
  <si>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</si>
  <si>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</si>
  <si>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</si>
  <si>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</si>
  <si>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</si>
  <si>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</si>
  <si>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</si>
  <si>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</si>
  <si>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</si>
  <si>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</si>
  <si>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</si>
  <si>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</si>
  <si>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</si>
  <si>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</si>
  <si>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</si>
  <si>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</si>
  <si>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</si>
  <si>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</si>
  <si>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</si>
  <si>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</si>
  <si>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</si>
  <si>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</si>
  <si>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</si>
  <si>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</si>
  <si>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</si>
  <si>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</si>
  <si>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</si>
  <si>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</si>
  <si>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</si>
  <si>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</si>
  <si>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</si>
  <si>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</si>
  <si>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</si>
  <si>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</si>
  <si>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</si>
  <si>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</si>
  <si>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</si>
  <si>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</si>
  <si>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</si>
  <si>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</si>
  <si>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</si>
  <si>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</si>
  <si>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</si>
  <si>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</si>
  <si>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</si>
  <si>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</si>
  <si>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</si>
  <si>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</si>
  <si>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</si>
  <si>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</si>
  <si>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</si>
  <si>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</si>
  <si>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</si>
  <si>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</si>
  <si>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</si>
  <si>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</si>
  <si>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</si>
  <si>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</si>
  <si>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</si>
  <si>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</si>
  <si>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</si>
  <si>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</si>
  <si>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</si>
  <si>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</si>
  <si>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</si>
  <si>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</si>
  <si>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</si>
  <si>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</si>
  <si>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</si>
  <si>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</si>
  <si>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</si>
  <si>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</si>
  <si>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</si>
  <si>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</si>
  <si>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</si>
  <si>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</si>
  <si>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</si>
  <si>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</si>
  <si>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</si>
  <si>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</si>
  <si>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</si>
  <si>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</si>
  <si>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</si>
  <si>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</si>
  <si>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</si>
  <si>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</si>
  <si>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</si>
  <si>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</si>
  <si>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</si>
  <si>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</si>
  <si>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</si>
  <si>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</si>
  <si>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</si>
  <si>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</si>
  <si>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</si>
  <si>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</si>
  <si>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</si>
  <si>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</si>
  <si>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</si>
  <si>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</si>
  <si>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</si>
  <si>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</si>
  <si>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</si>
  <si>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</si>
  <si>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</si>
  <si>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</si>
  <si>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</si>
  <si>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</si>
  <si>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</si>
  <si>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</si>
  <si>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</si>
  <si>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</si>
  <si>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</si>
  <si>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</si>
  <si>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</si>
  <si>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</si>
  <si>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</si>
  <si>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</si>
  <si>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</si>
  <si>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</si>
  <si>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</si>
  <si>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</si>
  <si>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</si>
  <si>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</si>
  <si>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</si>
  <si>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</si>
  <si>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</si>
  <si>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</si>
  <si>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</si>
  <si>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</si>
  <si>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</si>
  <si>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</si>
  <si>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</si>
  <si>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</si>
  <si>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</si>
  <si>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</si>
  <si>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</si>
  <si>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</si>
  <si>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</si>
  <si>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</si>
  <si>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</si>
  <si>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</si>
  <si>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</si>
  <si>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</si>
  <si>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</si>
  <si>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</si>
  <si>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</si>
  <si>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</si>
  <si>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</si>
  <si>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</si>
  <si>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</si>
  <si>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</si>
  <si>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</si>
  <si>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</si>
  <si>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</si>
  <si>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</si>
  <si>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</si>
  <si>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</si>
  <si>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</si>
  <si>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</si>
  <si>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</si>
  <si>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</si>
  <si>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</si>
  <si>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</si>
  <si>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</si>
  <si>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</si>
  <si>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</si>
  <si>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</si>
  <si>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</si>
  <si>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</si>
  <si>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</si>
  <si>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</si>
  <si>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</si>
  <si>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</si>
  <si>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</si>
  <si>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</si>
  <si>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</si>
  <si>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</si>
  <si>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</si>
  <si>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</si>
  <si>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</si>
  <si>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</si>
  <si>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</si>
  <si>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</si>
  <si>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</si>
  <si>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</si>
  <si>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</si>
  <si>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</si>
  <si>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</si>
  <si>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</si>
  <si>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</si>
  <si>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</si>
  <si>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</si>
  <si>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</si>
  <si>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</si>
  <si>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</si>
  <si>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</si>
  <si>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</si>
  <si>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</si>
  <si>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</si>
  <si>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</si>
  <si>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</si>
  <si>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</si>
  <si>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</si>
  <si>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</si>
  <si>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</si>
  <si>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</si>
  <si>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</si>
  <si>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</si>
  <si>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</si>
  <si>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</si>
  <si>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</si>
  <si>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</si>
  <si>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</si>
  <si>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</si>
  <si>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</si>
  <si>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</si>
  <si>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</si>
  <si>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</si>
  <si>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</si>
  <si>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</si>
  <si>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</si>
  <si>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</si>
  <si>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</si>
  <si>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</si>
  <si>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</si>
  <si>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</si>
  <si>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</si>
  <si>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</si>
  <si>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</si>
  <si>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</si>
  <si>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</si>
  <si>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</si>
  <si>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</si>
  <si>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</si>
  <si>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</si>
  <si>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</si>
  <si>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</si>
  <si>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</si>
  <si>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</si>
  <si>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</si>
  <si>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</si>
  <si>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</si>
  <si>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</si>
  <si>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</si>
  <si>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</si>
  <si>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</si>
  <si>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</si>
  <si>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</si>
  <si>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</si>
  <si>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</si>
  <si>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</si>
  <si>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</si>
  <si>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</si>
  <si>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</si>
  <si>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</si>
  <si>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</si>
  <si>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</si>
  <si>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</si>
  <si>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</si>
  <si>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</si>
  <si>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</si>
  <si>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</si>
  <si>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</si>
  <si>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</si>
  <si>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</si>
  <si>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</si>
  <si>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</si>
  <si>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</si>
  <si>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</si>
  <si>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</si>
  <si>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</si>
  <si>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</si>
  <si>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</si>
  <si>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</si>
  <si>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</si>
  <si>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</si>
  <si>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</si>
  <si>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</si>
  <si>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</si>
  <si>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</si>
  <si>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</si>
  <si>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</si>
  <si>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</si>
  <si>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</si>
  <si>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</si>
  <si>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</si>
  <si>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</si>
  <si>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</si>
  <si>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</si>
  <si>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</si>
  <si>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</si>
  <si>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</si>
  <si>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</si>
  <si>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</si>
  <si>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</si>
  <si>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</si>
  <si>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</si>
  <si>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</si>
  <si>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</si>
  <si>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</si>
  <si>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</si>
  <si>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</si>
  <si>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</si>
  <si>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</si>
  <si>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</si>
  <si>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</si>
  <si>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</si>
  <si>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</si>
  <si>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</si>
  <si>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</si>
  <si>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</si>
  <si>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</si>
  <si>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</si>
  <si>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</si>
  <si>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</si>
  <si>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</si>
  <si>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</si>
  <si>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</si>
  <si>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</si>
  <si>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</si>
  <si>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</si>
  <si>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</si>
  <si>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</si>
  <si>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</si>
  <si>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</si>
  <si>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</si>
  <si>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</si>
  <si>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</si>
  <si>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</si>
  <si>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</si>
  <si>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</si>
  <si>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</si>
  <si>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</si>
  <si>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</si>
  <si>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</si>
  <si>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</si>
  <si>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</si>
  <si>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</si>
  <si>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</si>
  <si>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</si>
  <si>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</si>
  <si>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</si>
  <si>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</si>
  <si>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</si>
  <si>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</si>
  <si>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</si>
  <si>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</si>
  <si>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</si>
  <si>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</si>
  <si>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</si>
  <si>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</si>
  <si>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</si>
  <si>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</si>
  <si>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</si>
  <si>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</si>
  <si>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</si>
  <si>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</si>
  <si>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</si>
  <si>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</si>
  <si>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</si>
  <si>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</si>
  <si>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</si>
  <si>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</si>
  <si>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</si>
  <si>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</si>
  <si>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</si>
  <si>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</si>
  <si>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</si>
  <si>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</si>
  <si>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</si>
  <si>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</si>
  <si>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</si>
  <si>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</si>
  <si>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</si>
  <si>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</si>
  <si>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</si>
  <si>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</si>
  <si>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</si>
  <si>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</si>
  <si>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</si>
  <si>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</si>
  <si>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</si>
  <si>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</si>
  <si>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</si>
  <si>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</si>
  <si>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</si>
  <si>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</si>
  <si>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</si>
  <si>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</si>
  <si>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</si>
  <si>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</si>
  <si>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</si>
  <si>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</si>
  <si>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</si>
  <si>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</si>
  <si>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</si>
  <si>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</si>
  <si>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</si>
  <si>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</si>
  <si>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</si>
  <si>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</si>
  <si>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</si>
  <si>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</si>
  <si>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</si>
  <si>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</si>
  <si>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</si>
  <si>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</si>
  <si>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</si>
  <si>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</si>
  <si>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</si>
  <si>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</si>
  <si>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</si>
  <si>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</si>
  <si>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</si>
  <si>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</si>
  <si>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</si>
  <si>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</si>
  <si>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</si>
  <si>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</si>
  <si>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</si>
  <si>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</si>
  <si>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</si>
  <si>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</si>
  <si>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</si>
  <si>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</si>
  <si>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</si>
  <si>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</si>
  <si>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</si>
  <si>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</si>
  <si>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</si>
  <si>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</si>
  <si>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</si>
  <si>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</si>
  <si>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</si>
  <si>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</si>
  <si>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</si>
  <si>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</si>
  <si>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</si>
  <si>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</si>
  <si>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</si>
  <si>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</si>
  <si>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</si>
  <si>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</si>
  <si>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</si>
  <si>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</si>
  <si>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</si>
  <si>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</si>
  <si>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</si>
  <si>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</si>
  <si>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</si>
  <si>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</si>
  <si>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</si>
  <si>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</si>
  <si>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</si>
  <si>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</si>
  <si>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</si>
  <si>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</si>
  <si>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</si>
  <si>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</si>
  <si>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</si>
  <si>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</si>
  <si>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</si>
  <si>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</si>
  <si>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</si>
  <si>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</si>
  <si>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</si>
  <si>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</si>
  <si>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</si>
  <si>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</si>
  <si>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</si>
  <si>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</si>
  <si>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</si>
  <si>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</si>
  <si>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</si>
  <si>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</si>
  <si>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</si>
  <si>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</si>
  <si>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</si>
  <si>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</si>
  <si>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</si>
  <si>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</si>
  <si>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</si>
  <si>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</si>
  <si>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</si>
  <si>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</si>
  <si>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</si>
  <si>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</si>
  <si>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</si>
  <si>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</si>
  <si>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</si>
  <si>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</si>
  <si>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</si>
  <si>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</si>
  <si>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</si>
  <si>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</si>
  <si>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</si>
  <si>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</si>
  <si>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</si>
  <si>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</si>
  <si>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</si>
  <si>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</si>
  <si>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</si>
  <si>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</si>
  <si>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</si>
  <si>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</si>
  <si>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</si>
  <si>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</si>
  <si>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</si>
  <si>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</si>
  <si>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</si>
  <si>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</si>
  <si>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</si>
  <si>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</si>
  <si>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</si>
  <si>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</si>
  <si>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</si>
  <si>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</si>
  <si>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</si>
  <si>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</si>
  <si>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</si>
  <si>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</si>
  <si>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</si>
  <si>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</si>
  <si>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</si>
  <si>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</si>
  <si>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</si>
  <si>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</si>
  <si>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</si>
  <si>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</si>
  <si>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</si>
  <si>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</si>
  <si>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</si>
  <si>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</si>
  <si>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</si>
  <si>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</si>
  <si>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</si>
  <si>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</si>
  <si>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</si>
  <si>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</si>
  <si>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</si>
  <si>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</si>
  <si>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</si>
  <si>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</si>
  <si>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</si>
  <si>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</si>
  <si>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</si>
  <si>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</si>
  <si>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</si>
  <si>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</si>
  <si>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</si>
  <si>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</si>
  <si>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</si>
  <si>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</si>
  <si>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</si>
  <si>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</si>
  <si>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</si>
  <si>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</si>
  <si>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</si>
  <si>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</si>
  <si>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</si>
  <si>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</si>
  <si>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</si>
  <si>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</si>
  <si>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</si>
  <si>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</si>
  <si>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</si>
  <si>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</si>
  <si>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</si>
  <si>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</si>
  <si>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</si>
  <si>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</si>
  <si>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</si>
  <si>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</si>
  <si>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</si>
  <si>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</si>
  <si>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</si>
  <si>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</si>
  <si>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</si>
  <si>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</si>
  <si>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</si>
  <si>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</si>
  <si>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</si>
  <si>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</si>
  <si>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</si>
  <si>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</si>
  <si>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</si>
  <si>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</si>
  <si>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</si>
  <si>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</si>
  <si>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</si>
  <si>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</si>
  <si>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</si>
  <si>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</si>
  <si>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</si>
  <si>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</si>
  <si>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</si>
  <si>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</si>
  <si>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</si>
  <si>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</si>
  <si>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</si>
  <si>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</si>
  <si>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</si>
  <si>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</si>
  <si>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</si>
  <si>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</si>
  <si>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</si>
  <si>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</si>
  <si>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</si>
  <si>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</si>
  <si>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</si>
  <si>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</si>
  <si>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</si>
  <si>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</si>
  <si>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</si>
  <si>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</si>
  <si>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</si>
  <si>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</si>
  <si>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</si>
  <si>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</si>
  <si>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</si>
  <si>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</si>
  <si>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</si>
  <si>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</si>
  <si>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</si>
  <si>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</si>
  <si>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</si>
  <si>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</si>
  <si>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</si>
  <si>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</si>
  <si>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</si>
  <si>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</si>
  <si>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</si>
  <si>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</si>
  <si>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</si>
  <si>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</si>
  <si>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</si>
  <si>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</si>
  <si>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</si>
  <si>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</si>
  <si>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</si>
  <si>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</si>
  <si>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</si>
  <si>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</si>
  <si>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</si>
  <si>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</si>
  <si>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</si>
  <si>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</si>
  <si>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</si>
  <si>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</si>
  <si>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</si>
  <si>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</si>
  <si>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</si>
  <si>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</si>
  <si>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</si>
  <si>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</si>
  <si>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</si>
  <si>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</si>
  <si>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</si>
  <si>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</si>
  <si>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</si>
  <si>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</si>
  <si>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</si>
  <si>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</si>
  <si>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</si>
  <si>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</si>
  <si>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</si>
  <si>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</si>
  <si>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</si>
  <si>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</si>
  <si>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</si>
  <si>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</si>
  <si>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</si>
  <si>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</si>
  <si>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</si>
  <si>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</si>
  <si>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</si>
  <si>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</si>
  <si>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</si>
  <si>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</si>
  <si>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</si>
  <si>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</si>
  <si>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</si>
  <si>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</si>
  <si>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</si>
  <si>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</si>
  <si>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</si>
  <si>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</si>
  <si>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</si>
  <si>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</si>
  <si>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</si>
  <si>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</si>
  <si>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</si>
  <si>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</si>
  <si>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</si>
  <si>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</si>
  <si>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</si>
  <si>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</si>
  <si>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</si>
  <si>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</si>
  <si>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</si>
  <si>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</si>
  <si>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</si>
  <si>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</si>
  <si>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</si>
  <si>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</si>
  <si>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</si>
  <si>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</si>
  <si>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</si>
  <si>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</si>
  <si>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</si>
  <si>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</si>
  <si>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</si>
  <si>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</si>
  <si>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</si>
  <si>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</si>
  <si>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</si>
  <si>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</si>
  <si>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</si>
  <si>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</si>
  <si>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</si>
  <si>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</si>
  <si>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</si>
  <si>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</si>
  <si>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</si>
  <si>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</si>
  <si>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</si>
  <si>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</si>
  <si>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</si>
  <si>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</si>
  <si>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</si>
  <si>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</si>
  <si>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</si>
  <si>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</si>
  <si>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</si>
  <si>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</si>
  <si>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</si>
  <si>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</si>
  <si>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</si>
  <si>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</si>
  <si>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</si>
  <si>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</si>
  <si>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</si>
  <si>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</si>
  <si>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</si>
  <si>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</si>
  <si>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</si>
  <si>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</si>
  <si>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</si>
  <si>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</si>
  <si>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</si>
  <si>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</si>
  <si>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</si>
  <si>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</si>
  <si>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</si>
  <si>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</si>
  <si>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</si>
  <si>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</si>
  <si>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</si>
  <si>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</si>
  <si>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</si>
  <si>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</si>
  <si>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</si>
  <si>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</si>
  <si>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</si>
  <si>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</si>
  <si>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</si>
  <si>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</si>
  <si>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</si>
  <si>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</si>
  <si>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</si>
  <si>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</si>
  <si>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</si>
  <si>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</si>
  <si>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</si>
  <si>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</si>
  <si>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</si>
  <si>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</si>
  <si>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</si>
  <si>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</si>
  <si>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</si>
  <si>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</si>
  <si>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</si>
  <si>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</si>
  <si>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</si>
  <si>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</si>
  <si>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</si>
  <si>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</si>
  <si>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</si>
  <si>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</si>
  <si>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</si>
  <si>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</si>
  <si>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</si>
  <si>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</si>
  <si>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</si>
  <si>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</si>
  <si>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</si>
  <si>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</si>
  <si>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</si>
  <si>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</si>
  <si>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</si>
  <si>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</si>
  <si>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</si>
  <si>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</si>
  <si>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</si>
  <si>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</si>
  <si>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</si>
  <si>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</si>
  <si>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</si>
  <si>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</si>
  <si>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</si>
  <si>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</si>
  <si>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</si>
  <si>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</si>
  <si>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</si>
  <si>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</si>
  <si>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</si>
  <si>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</si>
  <si>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</si>
  <si>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</si>
  <si>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</si>
  <si>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</si>
  <si>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</si>
  <si>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</si>
  <si>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</si>
  <si>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</si>
  <si>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</si>
  <si>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</si>
  <si>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</si>
  <si>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</si>
  <si>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</si>
  <si>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</si>
  <si>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</si>
  <si>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</si>
  <si>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</si>
  <si>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</si>
  <si>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</si>
  <si>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</si>
  <si>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</si>
  <si>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</si>
  <si>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</si>
  <si>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</si>
  <si>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</si>
  <si>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</si>
  <si>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</si>
  <si>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</si>
  <si>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</si>
  <si>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</si>
  <si>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</si>
  <si>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</si>
  <si>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</si>
  <si>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</si>
  <si>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</si>
  <si>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</si>
  <si>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</si>
  <si>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</si>
  <si>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</si>
  <si>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</si>
  <si>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</si>
  <si>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</si>
  <si>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</si>
  <si>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</si>
  <si>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</si>
  <si>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</si>
  <si>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</si>
  <si>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</si>
  <si>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</si>
  <si>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</si>
  <si>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</si>
  <si>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</si>
  <si>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</si>
  <si>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</si>
  <si>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</si>
  <si>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</si>
  <si>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</si>
  <si>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</si>
  <si>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</si>
  <si>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</si>
  <si>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</si>
  <si>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</si>
  <si>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</si>
  <si>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</si>
  <si>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</si>
  <si>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</si>
  <si>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</si>
  <si>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</si>
  <si>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</si>
  <si>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</si>
  <si>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</si>
  <si>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</si>
  <si>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</si>
  <si>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</si>
  <si>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</si>
  <si>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</si>
  <si>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</si>
  <si>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</si>
  <si>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</si>
  <si>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</si>
  <si>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</si>
  <si>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</si>
  <si>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</si>
  <si>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</si>
  <si>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</si>
  <si>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</si>
  <si>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</si>
  <si>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</si>
  <si>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</si>
  <si>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</si>
  <si>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</si>
  <si>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</si>
  <si>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</si>
  <si>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</si>
  <si>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</si>
  <si>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</si>
  <si>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</si>
  <si>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</si>
  <si>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</si>
  <si>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</si>
  <si>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</si>
  <si>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</si>
  <si>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</si>
  <si>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</si>
  <si>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</si>
  <si>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</si>
  <si>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</si>
  <si>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</si>
  <si>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</si>
  <si>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</si>
  <si>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</si>
  <si>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</si>
  <si>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</si>
  <si>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</si>
  <si>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</si>
  <si>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</si>
  <si>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</si>
  <si>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</si>
  <si>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</si>
  <si>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</si>
  <si>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</si>
  <si>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</si>
  <si>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</si>
  <si>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</si>
  <si>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</si>
  <si>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</si>
  <si>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</si>
  <si>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</si>
  <si>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</si>
  <si>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</si>
  <si>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</si>
  <si>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</si>
  <si>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</si>
  <si>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</si>
  <si>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</si>
  <si>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</si>
  <si>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</si>
  <si>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</si>
  <si>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</si>
  <si>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</si>
  <si>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</si>
  <si>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</si>
  <si>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</si>
  <si>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</si>
  <si>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</si>
  <si>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</si>
  <si>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</si>
  <si>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</si>
  <si>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</si>
  <si>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</si>
  <si>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</si>
  <si>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</si>
  <si>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</si>
  <si>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</si>
  <si>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</si>
  <si>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</si>
  <si>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</si>
  <si>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</si>
  <si>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</si>
  <si>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</si>
  <si>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</si>
  <si>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</si>
  <si>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</si>
  <si>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</si>
  <si>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</si>
  <si>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</si>
  <si>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</si>
  <si>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</si>
  <si>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</si>
  <si>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</si>
  <si>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</si>
  <si>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</si>
  <si>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</si>
  <si>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</si>
  <si>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</si>
  <si>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</si>
  <si>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</si>
  <si>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</si>
  <si>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</si>
  <si>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</si>
  <si>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</si>
  <si>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</si>
  <si>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</si>
  <si>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</si>
  <si>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</si>
  <si>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</si>
  <si>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</si>
  <si>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</si>
  <si>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</si>
  <si>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</si>
  <si>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</si>
  <si>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</si>
  <si>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</si>
  <si>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</si>
  <si>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</si>
  <si>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</si>
  <si>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</si>
  <si>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</si>
  <si>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</si>
  <si>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</si>
  <si>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</si>
  <si>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</si>
  <si>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</si>
  <si>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</si>
  <si>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</si>
  <si>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</si>
  <si>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</si>
  <si>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</si>
  <si>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</si>
  <si>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</si>
  <si>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</si>
  <si>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</si>
  <si>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</si>
  <si>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</si>
  <si>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</si>
  <si>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</si>
  <si>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</si>
  <si>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</si>
  <si>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</si>
  <si>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</si>
  <si>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</si>
  <si>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</si>
  <si>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</si>
  <si>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</si>
  <si>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</si>
  <si>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</si>
  <si>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</si>
  <si>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</si>
  <si>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</si>
  <si>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</si>
  <si>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</si>
  <si>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</si>
  <si>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</si>
  <si>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</si>
  <si>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</si>
  <si>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</si>
  <si>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</si>
  <si>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</si>
  <si>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</si>
  <si>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</si>
  <si>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</si>
  <si>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</si>
  <si>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</si>
  <si>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</si>
  <si>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</si>
  <si>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</si>
  <si>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</si>
  <si>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</si>
  <si>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</si>
  <si>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</si>
  <si>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</si>
  <si>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</si>
  <si>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</si>
  <si>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</si>
  <si>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</si>
  <si>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</si>
  <si>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</si>
  <si>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</si>
  <si>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</si>
  <si>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</si>
  <si>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</si>
  <si>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</si>
  <si>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</si>
  <si>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</si>
  <si>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</si>
  <si>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</si>
  <si>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</si>
  <si>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</si>
  <si>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</si>
  <si>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</si>
  <si>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</si>
  <si>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</si>
  <si>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</si>
  <si>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</si>
  <si>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</si>
  <si>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</si>
  <si>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</si>
  <si>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</si>
  <si>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</si>
  <si>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</si>
  <si>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</si>
  <si>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</si>
  <si>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</si>
  <si>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</si>
  <si>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</si>
  <si>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</si>
  <si>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</si>
  <si>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</si>
  <si>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</si>
  <si>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</si>
  <si>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</si>
  <si>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</si>
  <si>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</si>
  <si>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</si>
  <si>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</si>
  <si>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</si>
  <si>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</si>
  <si>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</si>
  <si>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</si>
  <si>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</si>
  <si>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</si>
  <si>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</si>
  <si>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</si>
  <si>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</si>
  <si>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</si>
  <si>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</si>
  <si>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</si>
  <si>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</si>
  <si>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</si>
  <si>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</si>
  <si>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</si>
  <si>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</si>
  <si>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</si>
  <si>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</si>
  <si>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</si>
  <si>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</si>
  <si>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</si>
  <si>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</si>
  <si>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</si>
  <si>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</si>
  <si>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</si>
  <si>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</si>
  <si>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</si>
  <si>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</si>
  <si>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</si>
  <si>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</si>
  <si>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</si>
  <si>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</si>
  <si>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</si>
  <si>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</si>
  <si>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</si>
  <si>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</si>
  <si>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</si>
  <si>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</si>
  <si>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</si>
  <si>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</si>
  <si>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</si>
  <si>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</si>
  <si>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</si>
  <si>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</si>
  <si>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</si>
  <si>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</si>
  <si>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</si>
  <si>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</si>
  <si>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</si>
  <si>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</si>
  <si>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</si>
  <si>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</si>
  <si>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</si>
  <si>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</si>
  <si>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</si>
  <si>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</si>
  <si>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</si>
  <si>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</si>
  <si>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</si>
  <si>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</si>
  <si>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</si>
  <si>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</si>
  <si>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</si>
  <si>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</si>
  <si>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</si>
  <si>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</si>
  <si>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</si>
  <si>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</si>
  <si>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</si>
  <si>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</si>
  <si>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</si>
  <si>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</si>
  <si>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</si>
  <si>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</si>
  <si>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</si>
  <si>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</si>
  <si>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</si>
  <si>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</si>
  <si>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</si>
  <si>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</si>
  <si>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</si>
  <si>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</si>
  <si>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</si>
  <si>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</si>
  <si>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</si>
  <si>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</si>
  <si>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</si>
  <si>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</si>
  <si>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</si>
  <si>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</si>
  <si>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</si>
  <si>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</si>
  <si>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</si>
  <si>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</si>
  <si>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</si>
  <si>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</si>
  <si>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</si>
  <si>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</si>
  <si>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</si>
  <si>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</si>
  <si>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</si>
  <si>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</si>
  <si>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</si>
  <si>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</si>
  <si>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</si>
  <si>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</si>
  <si>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</si>
  <si>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</si>
  <si>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</si>
  <si>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</si>
  <si>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</si>
  <si>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</si>
  <si>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</si>
  <si>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</si>
  <si>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</si>
  <si>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</si>
  <si>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</si>
  <si>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</si>
  <si>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</si>
  <si>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</si>
  <si>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</si>
  <si>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</si>
  <si>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</si>
  <si>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</si>
  <si>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</si>
  <si>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</si>
  <si>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</si>
  <si>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</si>
  <si>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</si>
  <si>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</si>
  <si>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</si>
  <si>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</si>
  <si>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</si>
  <si>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</si>
  <si>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</si>
  <si>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</si>
  <si>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</si>
  <si>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</si>
  <si>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</si>
  <si>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</si>
  <si>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</si>
  <si>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</si>
  <si>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</si>
  <si>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</si>
  <si>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</si>
  <si>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</si>
  <si>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</si>
  <si>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</si>
  <si>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</si>
  <si>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</si>
  <si>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</si>
  <si>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</si>
  <si>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</si>
  <si>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</si>
  <si>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</si>
  <si>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</si>
  <si>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</si>
  <si>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</si>
  <si>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</si>
  <si>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</si>
  <si>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</si>
  <si>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</si>
  <si>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</si>
  <si>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</si>
  <si>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</si>
  <si>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</si>
  <si>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</si>
  <si>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</si>
  <si>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</si>
  <si>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</si>
  <si>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</si>
  <si>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</si>
  <si>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</si>
  <si>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</si>
  <si>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</si>
  <si>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</si>
  <si>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</si>
  <si>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</si>
  <si>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</si>
  <si>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</si>
  <si>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</si>
  <si>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</si>
  <si>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</si>
  <si>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</si>
  <si>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</si>
  <si>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</si>
  <si>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</si>
  <si>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</si>
  <si>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</si>
  <si>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</si>
  <si>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</si>
  <si>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</si>
  <si>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</si>
  <si>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</si>
  <si>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</si>
  <si>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</si>
  <si>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</si>
  <si>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</si>
  <si>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</si>
  <si>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</si>
  <si>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</si>
  <si>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</si>
  <si>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</si>
  <si>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</si>
  <si>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</si>
  <si>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</si>
  <si>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</si>
  <si>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</si>
  <si>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</si>
  <si>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</si>
  <si>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</si>
  <si>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</si>
  <si>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</si>
  <si>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</si>
  <si>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</si>
  <si>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</si>
  <si>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</si>
  <si>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</si>
  <si>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</si>
  <si>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</si>
  <si>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</si>
  <si>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</si>
  <si>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</si>
  <si>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</si>
  <si>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</si>
  <si>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</si>
  <si>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</si>
  <si>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</si>
  <si>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</si>
  <si>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</si>
  <si>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</si>
  <si>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</si>
  <si>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</si>
  <si>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</si>
  <si>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</si>
  <si>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</si>
  <si>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</si>
  <si>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</si>
  <si>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</si>
  <si>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</si>
  <si>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</si>
  <si>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</si>
  <si>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</si>
  <si>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</si>
  <si>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</si>
  <si>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</si>
  <si>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</si>
  <si>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</si>
  <si>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</si>
  <si>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</si>
  <si>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</si>
  <si>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</si>
  <si>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</si>
  <si>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</si>
  <si>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</si>
  <si>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</si>
  <si>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</si>
  <si>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</si>
  <si>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</si>
  <si>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</si>
  <si>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</si>
  <si>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</si>
  <si>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</si>
  <si>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</si>
  <si>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</si>
  <si>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</si>
  <si>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</si>
  <si>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</si>
  <si>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</si>
  <si>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</si>
  <si>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</si>
  <si>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</si>
  <si>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</si>
  <si>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</si>
  <si>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</si>
  <si>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</si>
  <si>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</si>
  <si>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</si>
  <si>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</si>
  <si>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</si>
  <si>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</si>
  <si>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</si>
  <si>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</si>
  <si>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</si>
  <si>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</si>
  <si>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</si>
  <si>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</si>
  <si>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</si>
  <si>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</si>
  <si>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</si>
  <si>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</si>
  <si>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</si>
  <si>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</si>
  <si>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</si>
  <si>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</si>
  <si>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</si>
  <si>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</si>
  <si>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</si>
  <si>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</si>
  <si>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</si>
  <si>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</si>
  <si>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</si>
  <si>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</si>
  <si>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</si>
  <si>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</si>
  <si>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</si>
  <si>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</si>
  <si>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</si>
  <si>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</si>
  <si>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</si>
  <si>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</si>
  <si>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</si>
  <si>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</si>
  <si>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</si>
  <si>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</si>
  <si>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</si>
  <si>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</si>
  <si>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</si>
  <si>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</si>
  <si>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</si>
  <si>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</si>
  <si>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</si>
  <si>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</si>
  <si>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</si>
  <si>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</si>
  <si>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</si>
  <si>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</si>
  <si>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</si>
  <si>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</si>
  <si>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</si>
  <si>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</si>
  <si>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</si>
  <si>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</si>
  <si>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</si>
  <si>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</si>
  <si>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</si>
  <si>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</si>
  <si>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</si>
  <si>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</si>
  <si>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</si>
  <si>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</si>
  <si>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</si>
  <si>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</si>
  <si>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</si>
  <si>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</si>
  <si>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</si>
  <si>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</si>
  <si>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</si>
  <si>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</si>
  <si>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</si>
  <si>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</si>
  <si>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</si>
  <si>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</si>
  <si>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</si>
  <si>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</si>
  <si>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</si>
  <si>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</si>
  <si>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</si>
  <si>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</si>
  <si>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</si>
  <si>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</si>
  <si>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</si>
  <si>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</si>
  <si>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</si>
  <si>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</si>
  <si>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</si>
  <si>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</si>
  <si>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</si>
  <si>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</si>
  <si>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</si>
  <si>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</si>
  <si>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</si>
  <si>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</si>
  <si>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</si>
  <si>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</si>
  <si>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</si>
  <si>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</si>
  <si>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</si>
  <si>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</si>
  <si>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</si>
  <si>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</si>
  <si>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</si>
  <si>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</si>
  <si>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</si>
  <si>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</si>
  <si>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</si>
  <si>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</si>
  <si>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</si>
  <si>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</si>
  <si>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</si>
  <si>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</si>
  <si>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</si>
  <si>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</si>
  <si>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</si>
  <si>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</si>
  <si>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</si>
  <si>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</si>
  <si>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</si>
  <si>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</si>
  <si>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</si>
  <si>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</si>
  <si>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</si>
  <si>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</si>
  <si>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</si>
  <si>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</si>
  <si>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</si>
  <si>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</si>
  <si>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</si>
  <si>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</si>
  <si>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</si>
  <si>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</si>
  <si>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</si>
  <si>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</si>
  <si>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</si>
  <si>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</si>
  <si>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</si>
  <si>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</si>
  <si>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</si>
  <si>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</si>
  <si>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</si>
  <si>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</si>
  <si>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</si>
  <si>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</si>
  <si>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</si>
  <si>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</si>
  <si>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</si>
  <si>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</si>
  <si>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</si>
  <si>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</si>
  <si>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</si>
  <si>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</si>
  <si>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</si>
  <si>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</si>
  <si>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</si>
  <si>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</si>
  <si>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</si>
  <si>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</si>
  <si>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</si>
  <si>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</si>
  <si>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</si>
  <si>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</si>
  <si>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</si>
  <si>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</si>
  <si>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</si>
  <si>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</si>
  <si>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</si>
  <si>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</si>
  <si>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</si>
  <si>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</si>
  <si>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</si>
  <si>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</si>
  <si>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</si>
  <si>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</si>
  <si>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</si>
  <si>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</si>
  <si>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</si>
  <si>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</si>
  <si>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</si>
  <si>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</si>
  <si>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</si>
  <si>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</si>
  <si>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</si>
  <si>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</si>
  <si>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</si>
  <si>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</si>
  <si>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</si>
  <si>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</si>
  <si>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</si>
  <si>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</si>
  <si>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</si>
  <si>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</si>
  <si>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</si>
  <si>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</si>
  <si>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</si>
  <si>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</si>
  <si>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</si>
  <si>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</si>
  <si>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</si>
  <si>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</si>
  <si>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</si>
  <si>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</si>
  <si>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</si>
  <si>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</si>
  <si>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</si>
  <si>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</si>
  <si>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</si>
  <si>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</si>
  <si>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</si>
  <si>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</si>
  <si>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</si>
  <si>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</si>
  <si>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</si>
  <si>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</si>
  <si>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</si>
  <si>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</si>
  <si>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</si>
  <si>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</si>
  <si>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</si>
  <si>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</si>
  <si>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</si>
  <si>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</si>
  <si>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</si>
  <si>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</si>
  <si>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</si>
  <si>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</si>
  <si>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</si>
  <si>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</si>
  <si>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</si>
  <si>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</si>
  <si>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</si>
  <si>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</si>
  <si>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</si>
  <si>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</si>
  <si>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</si>
  <si>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</si>
  <si>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</si>
  <si>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</si>
  <si>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</si>
  <si>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</si>
  <si>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</si>
  <si>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</si>
  <si>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</si>
  <si>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</si>
  <si>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</si>
  <si>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</si>
  <si>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</si>
  <si>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</si>
  <si>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</si>
  <si>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</si>
  <si>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</si>
  <si>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</si>
  <si>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</si>
  <si>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</si>
  <si>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</si>
  <si>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</si>
  <si>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</si>
  <si>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</si>
  <si>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</si>
  <si>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</si>
  <si>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</si>
  <si>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</si>
  <si>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</si>
  <si>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</si>
  <si>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</si>
  <si>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</si>
  <si>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</si>
  <si>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</si>
  <si>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</si>
  <si>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</si>
  <si>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</si>
  <si>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</si>
  <si>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</si>
  <si>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</si>
  <si>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</si>
  <si>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</si>
  <si>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</si>
  <si>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</si>
  <si>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</si>
  <si>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</si>
  <si>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</si>
  <si>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</si>
  <si>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</si>
  <si>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</si>
  <si>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</si>
  <si>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</si>
  <si>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</si>
  <si>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</si>
  <si>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</si>
  <si>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</si>
  <si>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</si>
  <si>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</si>
  <si>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</si>
  <si>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</si>
  <si>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</si>
  <si>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</si>
  <si>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</si>
  <si>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</si>
  <si>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</si>
  <si>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</si>
  <si>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</si>
  <si>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</si>
  <si>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</si>
  <si>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</si>
  <si>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</si>
  <si>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</si>
  <si>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</si>
  <si>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</si>
  <si>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</si>
  <si>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</si>
  <si>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</si>
  <si>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</si>
  <si>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</si>
  <si>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</si>
  <si>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</si>
  <si>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</si>
  <si>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</si>
  <si>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</si>
  <si>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</si>
  <si>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</si>
  <si>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</si>
  <si>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</si>
  <si>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</si>
  <si>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</si>
  <si>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</si>
  <si>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</si>
  <si>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</si>
  <si>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</si>
  <si>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</si>
  <si>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</si>
  <si>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</si>
  <si>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</si>
  <si>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</si>
  <si>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</si>
  <si>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</si>
  <si>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</si>
  <si>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</si>
  <si>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</si>
  <si>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</si>
  <si>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</si>
  <si>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</si>
  <si>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</si>
  <si>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</si>
  <si>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</si>
  <si>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</si>
  <si>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</si>
  <si>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</si>
  <si>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</si>
  <si>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</si>
  <si>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</si>
  <si>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</si>
  <si>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</si>
  <si>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</si>
  <si>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</si>
  <si>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</si>
  <si>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</si>
  <si>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</si>
  <si>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</si>
  <si>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</si>
  <si>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</si>
  <si>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</si>
  <si>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</si>
  <si>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</si>
  <si>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</si>
  <si>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</si>
  <si>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</si>
  <si>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</si>
  <si>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</si>
  <si>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</si>
  <si>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</si>
  <si>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</si>
  <si>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</si>
  <si>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</si>
  <si>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</si>
  <si>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</si>
  <si>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</si>
  <si>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</si>
  <si>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</si>
  <si>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</si>
  <si>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</si>
  <si>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</si>
  <si>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</si>
  <si>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</si>
  <si>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</si>
  <si>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</si>
  <si>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</si>
  <si>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</si>
  <si>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</si>
  <si>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</si>
  <si>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</si>
  <si>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</si>
  <si>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</si>
  <si>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</si>
  <si>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</si>
  <si>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</si>
  <si>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</si>
  <si>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</si>
  <si>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</si>
  <si>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</si>
  <si>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</si>
  <si>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</si>
  <si>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</si>
  <si>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</si>
  <si>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</si>
  <si>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</si>
  <si>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</si>
  <si>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</si>
  <si>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</si>
  <si>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</si>
  <si>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</si>
  <si>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</si>
  <si>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</si>
  <si>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</si>
  <si>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</si>
  <si>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</si>
  <si>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</si>
  <si>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</si>
  <si>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</si>
  <si>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</si>
  <si>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</si>
  <si>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</si>
  <si>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</si>
  <si>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</si>
  <si>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</si>
  <si>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</si>
  <si>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</si>
  <si>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</si>
  <si>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</si>
  <si>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</si>
  <si>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</si>
  <si>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</si>
  <si>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</si>
  <si>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</si>
  <si>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</si>
  <si>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</si>
  <si>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</si>
  <si>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</si>
  <si>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</si>
  <si>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</si>
  <si>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</si>
  <si>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</si>
  <si>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</si>
  <si>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</si>
  <si>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</si>
  <si>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</si>
  <si>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</si>
  <si>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</si>
  <si>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</si>
  <si>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</si>
  <si>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</si>
  <si>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</si>
  <si>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</si>
  <si>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</si>
  <si>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</si>
  <si>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</si>
  <si>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</si>
  <si>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</si>
  <si>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</si>
  <si>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</si>
  <si>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</si>
  <si>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</si>
  <si>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</si>
  <si>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</si>
  <si>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</si>
  <si>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</si>
  <si>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</si>
  <si>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</si>
  <si>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</si>
  <si>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</si>
  <si>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</si>
  <si>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</si>
  <si>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</si>
  <si>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</si>
  <si>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</si>
  <si>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</si>
  <si>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</si>
  <si>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</si>
  <si>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</si>
  <si>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</si>
  <si>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</si>
  <si>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</si>
  <si>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</si>
  <si>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</si>
  <si>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</si>
  <si>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</si>
  <si>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</si>
  <si>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</si>
  <si>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</si>
  <si>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</si>
  <si>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</si>
  <si>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</si>
  <si>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</si>
  <si>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</si>
  <si>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</si>
  <si>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</si>
  <si>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</si>
  <si>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</si>
  <si>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</si>
  <si>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</si>
  <si>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</si>
  <si>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</si>
  <si>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</si>
  <si>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</si>
  <si>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</si>
  <si>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</si>
  <si>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</si>
  <si>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</si>
  <si>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</si>
  <si>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</si>
  <si>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</si>
  <si>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</si>
  <si>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</si>
  <si>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</si>
  <si>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</si>
  <si>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</si>
  <si>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</si>
  <si>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</si>
  <si>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</si>
  <si>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</si>
  <si>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</si>
  <si>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</si>
  <si>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</si>
  <si>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</si>
  <si>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</si>
  <si>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</si>
  <si>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</si>
  <si>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</si>
  <si>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</si>
  <si>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</si>
  <si>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</si>
  <si>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</si>
  <si>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</si>
  <si>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</si>
  <si>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</si>
  <si>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</si>
  <si>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</si>
  <si>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</si>
  <si>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</si>
  <si>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</si>
  <si>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</si>
  <si>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</si>
  <si>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</si>
  <si>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</si>
  <si>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</si>
  <si>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</si>
  <si>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</si>
  <si>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</si>
  <si>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</si>
  <si>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</si>
  <si>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</si>
  <si>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</si>
  <si>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</si>
  <si>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</si>
  <si>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</si>
  <si>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</si>
  <si>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</si>
  <si>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</si>
  <si>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</si>
  <si>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</si>
  <si>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</si>
  <si>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</si>
  <si>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</si>
  <si>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</si>
  <si>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</si>
  <si>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</si>
  <si>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</si>
  <si>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</si>
  <si>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</si>
  <si>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</si>
  <si>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</si>
  <si>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</si>
  <si>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</si>
  <si>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</si>
  <si>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</si>
  <si>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</si>
  <si>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</si>
  <si>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</si>
  <si>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</si>
  <si>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</si>
  <si>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</si>
  <si>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</si>
  <si>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</si>
  <si>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</si>
  <si>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</si>
  <si>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</si>
  <si>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</si>
  <si>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</si>
  <si>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</si>
  <si>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</si>
  <si>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</si>
  <si>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</si>
  <si>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</si>
  <si>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</si>
  <si>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</si>
  <si>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</si>
  <si>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</si>
  <si>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</si>
  <si>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</si>
  <si>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</si>
  <si>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</si>
  <si>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</si>
  <si>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</si>
  <si>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</si>
  <si>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</si>
  <si>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</si>
  <si>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</si>
  <si>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</si>
  <si>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</si>
  <si>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</si>
  <si>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</si>
  <si>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</si>
  <si>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</si>
  <si>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</si>
  <si>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</si>
  <si>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</si>
  <si>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</si>
  <si>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</si>
  <si>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</si>
  <si>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</si>
  <si>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</si>
  <si>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</si>
  <si>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</si>
  <si>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</si>
  <si>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</si>
  <si>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</si>
  <si>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</si>
  <si>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</si>
  <si>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</si>
  <si>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</si>
  <si>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</si>
  <si>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</si>
  <si>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</si>
  <si>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</si>
  <si>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</si>
  <si>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</si>
  <si>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</si>
  <si>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</si>
  <si>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</si>
  <si>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</si>
  <si>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</si>
  <si>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</si>
  <si>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</si>
  <si>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</si>
  <si>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</si>
  <si>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</si>
  <si>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</si>
  <si>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</si>
  <si>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</si>
  <si>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</si>
  <si>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</si>
  <si>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</si>
  <si>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</si>
  <si>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</si>
  <si>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</si>
  <si>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</si>
  <si>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</si>
  <si>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</si>
  <si>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</si>
  <si>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</si>
  <si>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</si>
  <si>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</si>
  <si>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</si>
  <si>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</si>
  <si>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</si>
  <si>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</si>
  <si>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</si>
  <si>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</si>
  <si>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</si>
  <si>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</si>
  <si>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</si>
  <si>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</si>
  <si>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</si>
  <si>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</si>
  <si>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</si>
  <si>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</si>
  <si>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</si>
  <si>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</si>
  <si>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</si>
  <si>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</si>
  <si>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</si>
  <si>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</si>
  <si>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</si>
  <si>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</si>
  <si>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</si>
  <si>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</si>
  <si>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</si>
  <si>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</si>
  <si>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</si>
  <si>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</si>
  <si>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</si>
  <si>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</si>
  <si>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</si>
  <si>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</si>
  <si>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</si>
  <si>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</si>
  <si>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</si>
  <si>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</si>
  <si>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</si>
  <si>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</si>
  <si>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</si>
  <si>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</si>
  <si>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</si>
  <si>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</si>
  <si>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</si>
  <si>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</si>
  <si>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</si>
  <si>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</si>
  <si>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</si>
  <si>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</si>
  <si>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</si>
  <si>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</si>
  <si>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</si>
  <si>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</si>
  <si>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</si>
  <si>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</si>
  <si>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</si>
  <si>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</si>
  <si>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</si>
  <si>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</si>
  <si>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</si>
  <si>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</si>
  <si>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</si>
  <si>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</si>
  <si>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</si>
  <si>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</si>
  <si>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</si>
  <si>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</si>
  <si>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</si>
  <si>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</si>
  <si>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</si>
  <si>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</si>
  <si>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</si>
  <si>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</si>
  <si>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</si>
  <si>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</si>
  <si>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</si>
  <si>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</si>
  <si>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</si>
  <si>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</si>
  <si>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</si>
  <si>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</si>
  <si>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</si>
  <si>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</si>
  <si>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</si>
  <si>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</si>
  <si>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</si>
  <si>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</si>
  <si>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</si>
  <si>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</si>
  <si>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</si>
  <si>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</si>
  <si>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</si>
  <si>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</si>
  <si>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</si>
  <si>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</si>
  <si>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</si>
  <si>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</si>
  <si>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</si>
  <si>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</si>
  <si>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</si>
  <si>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</si>
  <si>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</si>
  <si>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</si>
  <si>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</si>
  <si>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</si>
  <si>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</si>
  <si>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</si>
  <si>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</si>
  <si>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</si>
  <si>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</si>
  <si>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</si>
  <si>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</si>
  <si>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</si>
  <si>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</si>
  <si>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</si>
  <si>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</si>
  <si>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</si>
  <si>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</si>
  <si>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</si>
  <si>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</si>
  <si>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</si>
  <si>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</si>
  <si>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</si>
  <si>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</si>
  <si>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</si>
  <si>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</si>
  <si>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</si>
  <si>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</si>
  <si>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</si>
  <si>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</si>
  <si>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</si>
  <si>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</si>
  <si>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</si>
  <si>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</si>
  <si>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</si>
  <si>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</si>
  <si>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</si>
  <si>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</si>
  <si>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</si>
  <si>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</si>
  <si>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</si>
  <si>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</si>
  <si>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</si>
  <si>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</si>
  <si>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</si>
  <si>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</si>
  <si>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</si>
  <si>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</si>
  <si>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</si>
  <si>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</si>
  <si>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</si>
  <si>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</si>
  <si>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</si>
  <si>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</si>
  <si>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</si>
  <si>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</si>
  <si>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</si>
  <si>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</si>
  <si>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</si>
  <si>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</si>
  <si>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</si>
  <si>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</si>
  <si>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</si>
  <si>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</si>
  <si>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</si>
  <si>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</si>
  <si>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</si>
  <si>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</si>
  <si>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</si>
  <si>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</si>
  <si>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</si>
  <si>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</si>
  <si>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</si>
  <si>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</si>
  <si>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</si>
  <si>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</si>
  <si>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</si>
  <si>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</si>
  <si>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</si>
  <si>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</si>
  <si>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</si>
  <si>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</si>
  <si>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</si>
  <si>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</si>
  <si>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</si>
  <si>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</si>
  <si>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</si>
  <si>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</si>
  <si>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</si>
  <si>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</si>
  <si>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</si>
  <si>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</si>
  <si>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</si>
  <si>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</si>
  <si>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</si>
  <si>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</si>
  <si>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</si>
  <si>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</si>
  <si>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</si>
  <si>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</si>
  <si>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</si>
  <si>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</si>
  <si>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</si>
  <si>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</si>
  <si>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</si>
  <si>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</si>
  <si>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</si>
  <si>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</si>
  <si>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</si>
  <si>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</si>
  <si>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</si>
  <si>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</si>
  <si>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</si>
  <si>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</si>
  <si>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</si>
  <si>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</si>
  <si>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</si>
  <si>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</si>
  <si>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</si>
  <si>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</si>
  <si>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</si>
  <si>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</si>
  <si>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</si>
  <si>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</si>
  <si>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</si>
  <si>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</si>
  <si>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</si>
  <si>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</si>
  <si>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</si>
  <si>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</si>
  <si>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</si>
  <si>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</si>
  <si>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</si>
  <si>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</si>
  <si>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</si>
  <si>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</si>
  <si>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</si>
  <si>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</si>
  <si>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</si>
  <si>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</si>
  <si>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</si>
  <si>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</si>
  <si>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</si>
  <si>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</si>
  <si>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</si>
  <si>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</si>
  <si>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</si>
  <si>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</si>
  <si>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</si>
  <si>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</si>
  <si>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</si>
  <si>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</si>
  <si>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</si>
  <si>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</si>
  <si>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</si>
  <si>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</si>
  <si>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</si>
  <si>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</si>
  <si>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</si>
  <si>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</si>
  <si>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</si>
  <si>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</si>
  <si>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</si>
  <si>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</si>
  <si>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</si>
  <si>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</si>
  <si>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</si>
  <si>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</si>
  <si>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</si>
  <si>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</si>
  <si>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</si>
  <si>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</si>
  <si>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</si>
  <si>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</si>
  <si>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</si>
  <si>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</si>
  <si>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</si>
  <si>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</si>
  <si>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</si>
  <si>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</si>
  <si>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</si>
  <si>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</si>
  <si>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</si>
  <si>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</si>
  <si>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</si>
  <si>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</si>
  <si>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</si>
  <si>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</si>
  <si>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</si>
  <si>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</si>
  <si>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</si>
  <si>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</si>
  <si>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</si>
  <si>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</si>
  <si>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</si>
  <si>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</si>
  <si>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</si>
  <si>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</si>
  <si>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</si>
  <si>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</si>
  <si>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</si>
  <si>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</si>
  <si>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</si>
  <si>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</si>
  <si>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</si>
  <si>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</si>
  <si>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</si>
  <si>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</si>
  <si>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</si>
  <si>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</si>
  <si>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</si>
  <si>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</si>
  <si>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</si>
  <si>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</si>
  <si>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</si>
  <si>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</si>
  <si>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</si>
  <si>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</si>
  <si>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</si>
  <si>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</si>
  <si>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</si>
  <si>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</si>
  <si>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</si>
  <si>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</si>
  <si>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</si>
  <si>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</si>
  <si>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</si>
  <si>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</si>
  <si>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</si>
  <si>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</si>
  <si>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</si>
  <si>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</si>
  <si>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</si>
  <si>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</si>
  <si>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</si>
  <si>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</si>
  <si>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</si>
  <si>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</si>
  <si>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</si>
  <si>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</si>
  <si>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</si>
  <si>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</si>
  <si>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</si>
  <si>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</si>
  <si>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</si>
  <si>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</si>
  <si>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</si>
  <si>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</si>
  <si>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</si>
  <si>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</si>
  <si>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</si>
  <si>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</si>
  <si>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</si>
  <si>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</si>
  <si>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</si>
  <si>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</si>
  <si>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</si>
  <si>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</si>
  <si>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</si>
  <si>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</si>
  <si>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</si>
  <si>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</si>
  <si>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</si>
  <si>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</si>
  <si>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</si>
  <si>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</si>
  <si>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</si>
  <si>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</si>
  <si>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</si>
  <si>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</si>
  <si>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</si>
  <si>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</si>
  <si>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</si>
  <si>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</si>
  <si>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</si>
  <si>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</si>
  <si>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</si>
  <si>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</si>
  <si>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</si>
  <si>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</si>
  <si>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</si>
  <si>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</si>
  <si>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</si>
  <si>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</si>
  <si>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</si>
  <si>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</si>
  <si>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</si>
  <si>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</si>
  <si>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</si>
  <si>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</si>
  <si>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</si>
  <si>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</si>
  <si>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</si>
  <si>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</si>
  <si>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</si>
  <si>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</si>
  <si>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</si>
  <si>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</si>
  <si>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</si>
  <si>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</si>
  <si>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</si>
  <si>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</si>
  <si>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</si>
  <si>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</si>
  <si>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</si>
  <si>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</si>
  <si>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</si>
  <si>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</si>
  <si>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</si>
  <si>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</si>
  <si>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</si>
  <si>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</si>
  <si>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</si>
  <si>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</si>
  <si>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</si>
  <si>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</si>
  <si>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</si>
  <si>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</si>
  <si>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</si>
  <si>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</si>
  <si>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</si>
  <si>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</si>
  <si>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</si>
  <si>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</si>
  <si>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</si>
  <si>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</si>
  <si>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</si>
  <si>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</si>
  <si>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</si>
  <si>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</si>
  <si>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</si>
  <si>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</si>
  <si>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</si>
  <si>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</si>
  <si>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</si>
  <si>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</si>
  <si>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</si>
  <si>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</si>
  <si>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</si>
  <si>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</si>
  <si>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</si>
  <si>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</si>
  <si>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</si>
  <si>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</si>
  <si>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</si>
  <si>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</si>
  <si>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</si>
  <si>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</si>
  <si>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</si>
  <si>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</si>
  <si>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</si>
  <si>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</si>
  <si>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</si>
  <si>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</si>
  <si>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</si>
  <si>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</si>
  <si>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</si>
  <si>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</si>
  <si>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</si>
  <si>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</si>
  <si>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</si>
  <si>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</si>
  <si>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</si>
  <si>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</si>
  <si>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</si>
  <si>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</si>
  <si>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</si>
  <si>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</si>
  <si>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</si>
  <si>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</si>
  <si>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</si>
  <si>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</si>
  <si>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</si>
  <si>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</si>
  <si>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</si>
  <si>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</si>
  <si>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</si>
  <si>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</si>
  <si>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</si>
  <si>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</si>
  <si>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</si>
  <si>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</si>
  <si>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</si>
  <si>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</si>
  <si>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</si>
  <si>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</si>
  <si>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</si>
  <si>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</si>
  <si>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</si>
  <si>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</si>
  <si>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</si>
  <si>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</si>
  <si>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</si>
  <si>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</si>
  <si>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</si>
  <si>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</si>
  <si>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</si>
  <si>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</si>
  <si>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</si>
  <si>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</si>
  <si>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</si>
  <si>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</si>
  <si>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</si>
  <si>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</si>
  <si>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</si>
  <si>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</si>
  <si>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</si>
  <si>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</si>
  <si>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</si>
  <si>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</si>
  <si>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</si>
  <si>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</si>
  <si>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</si>
  <si>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</si>
  <si>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</si>
  <si>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</si>
  <si>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</si>
  <si>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</si>
  <si>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</si>
  <si>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</si>
  <si>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</si>
  <si>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</si>
  <si>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</si>
  <si>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</si>
  <si>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</si>
  <si>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</si>
  <si>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</si>
  <si>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</si>
  <si>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</si>
  <si>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</si>
  <si>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</si>
  <si>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</si>
  <si>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</si>
  <si>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</si>
  <si>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</si>
  <si>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</si>
  <si>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</si>
  <si>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</si>
  <si>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</si>
  <si>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</si>
  <si>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</si>
  <si>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</si>
  <si>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</si>
  <si>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</si>
  <si>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</si>
  <si>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</si>
  <si>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</si>
  <si>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</si>
  <si>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</si>
  <si>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</si>
  <si>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</si>
  <si>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</si>
  <si>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</si>
  <si>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</si>
  <si>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</si>
  <si>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</si>
  <si>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</si>
  <si>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</si>
  <si>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</si>
  <si>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</si>
  <si>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</si>
  <si>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</si>
  <si>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</si>
  <si>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</si>
  <si>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</si>
  <si>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</si>
  <si>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</si>
  <si>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</si>
  <si>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</si>
  <si>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</si>
  <si>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</si>
  <si>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</si>
  <si>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</si>
  <si>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</si>
  <si>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</si>
  <si>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</si>
  <si>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</si>
  <si>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</si>
  <si>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</si>
  <si>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</si>
  <si>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</si>
  <si>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</si>
  <si>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</si>
  <si>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</si>
  <si>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</si>
  <si>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</si>
  <si>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</si>
  <si>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</si>
  <si>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</si>
  <si>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</si>
  <si>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</si>
  <si>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</si>
  <si>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</si>
  <si>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</si>
  <si>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</si>
  <si>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</si>
  <si>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</si>
  <si>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</si>
  <si>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</si>
  <si>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</si>
  <si>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</si>
  <si>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</si>
  <si>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</si>
  <si>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</si>
  <si>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</si>
  <si>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</si>
  <si>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</si>
  <si>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</si>
  <si>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</si>
  <si>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</si>
  <si>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</si>
  <si>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</si>
  <si>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</si>
  <si>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</si>
  <si>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</si>
  <si>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</si>
  <si>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</si>
  <si>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</si>
  <si>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</si>
  <si>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</si>
  <si>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</si>
  <si>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</si>
  <si>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</si>
  <si>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</si>
  <si>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</si>
  <si>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</si>
  <si>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</si>
  <si>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</si>
  <si>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</si>
  <si>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</si>
  <si>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</si>
  <si>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</si>
  <si>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</si>
  <si>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</si>
  <si>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</si>
  <si>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</si>
  <si>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</si>
  <si>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</si>
  <si>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</si>
  <si>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</si>
  <si>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</si>
  <si>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</si>
  <si>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</si>
  <si>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</si>
  <si>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</si>
  <si>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</si>
  <si>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</si>
  <si>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</si>
  <si>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</si>
  <si>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</si>
  <si>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</si>
  <si>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</si>
  <si>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</si>
  <si>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</si>
  <si>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</si>
  <si>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</si>
  <si>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</si>
  <si>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</si>
  <si>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</si>
  <si>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</si>
  <si>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</si>
  <si>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</si>
  <si>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</si>
  <si>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</si>
  <si>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</si>
  <si>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</si>
  <si>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</si>
  <si>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</si>
  <si>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</si>
  <si>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</si>
  <si>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</si>
  <si>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</si>
  <si>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</si>
  <si>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</si>
  <si>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</si>
  <si>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</si>
  <si>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</si>
  <si>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</si>
  <si>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</si>
  <si>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</si>
  <si>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</si>
  <si>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</si>
  <si>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</si>
  <si>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</si>
  <si>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</si>
  <si>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</si>
  <si>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</si>
  <si>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</si>
  <si>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</si>
  <si>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</si>
  <si>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</si>
  <si>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</si>
  <si>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</si>
  <si>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</si>
  <si>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</si>
  <si>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</si>
  <si>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</si>
  <si>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</si>
  <si>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</si>
  <si>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</si>
  <si>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</si>
  <si>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</si>
  <si>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</si>
  <si>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</si>
  <si>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</si>
  <si>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</si>
  <si>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</si>
  <si>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</si>
  <si>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</si>
  <si>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</si>
  <si>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</si>
  <si>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</si>
  <si>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</si>
  <si>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</si>
  <si>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</si>
  <si>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</si>
  <si>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</si>
  <si>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</si>
  <si>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</si>
  <si>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</si>
  <si>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</si>
  <si>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</si>
  <si>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</si>
  <si>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</si>
  <si>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</si>
  <si>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</si>
  <si>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</si>
  <si>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</si>
  <si>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</si>
  <si>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</si>
  <si>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</si>
  <si>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</si>
  <si>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</si>
  <si>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</si>
  <si>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</si>
  <si>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</si>
  <si>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</si>
  <si>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</si>
  <si>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</si>
  <si>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</si>
  <si>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</si>
  <si>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</si>
  <si>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</si>
  <si>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</si>
  <si>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</si>
  <si>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</si>
  <si>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</si>
  <si>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</si>
  <si>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</si>
  <si>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</si>
  <si>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</si>
  <si>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</si>
  <si>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</si>
  <si>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</si>
  <si>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</si>
  <si>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</si>
  <si>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</si>
  <si>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</si>
  <si>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</si>
  <si>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</si>
  <si>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</si>
  <si>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</si>
  <si>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</si>
  <si>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</si>
  <si>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</si>
  <si>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</si>
  <si>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</si>
  <si>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</si>
  <si>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</si>
  <si>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</si>
  <si>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</si>
  <si>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</si>
  <si>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</si>
  <si>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</si>
  <si>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</si>
  <si>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</si>
  <si>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</si>
  <si>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</si>
  <si>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</si>
  <si>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</si>
  <si>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</si>
  <si>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</si>
  <si>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</si>
  <si>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</si>
  <si>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</si>
  <si>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</si>
  <si>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</si>
  <si>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</si>
  <si>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</si>
  <si>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</si>
  <si>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</si>
  <si>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</si>
  <si>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</si>
  <si>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</si>
  <si>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</si>
  <si>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</si>
  <si>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</si>
  <si>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</si>
  <si>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</si>
  <si>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</si>
  <si>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</si>
  <si>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</si>
  <si>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</si>
  <si>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</si>
  <si>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</si>
  <si>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</si>
  <si>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</si>
  <si>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</si>
  <si>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</si>
  <si>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</si>
  <si>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</si>
  <si>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</si>
  <si>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</si>
  <si>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</si>
  <si>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</si>
  <si>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</si>
  <si>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</si>
  <si>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</si>
  <si>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</si>
  <si>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</si>
  <si>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</si>
  <si>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</si>
  <si>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</si>
  <si>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</si>
  <si>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</si>
  <si>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</si>
  <si>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</si>
  <si>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</si>
  <si>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</si>
  <si>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</si>
  <si>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</si>
  <si>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</si>
  <si>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</si>
  <si>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</si>
  <si>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</si>
  <si>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</si>
  <si>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</si>
  <si>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</si>
  <si>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</si>
  <si>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</si>
  <si>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</si>
  <si>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</si>
  <si>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</si>
  <si>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</si>
  <si>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</si>
  <si>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</si>
  <si>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</si>
  <si>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</si>
  <si>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</si>
  <si>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</si>
  <si>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</si>
  <si>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</si>
  <si>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</si>
  <si>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</si>
  <si>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</si>
  <si>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</si>
  <si>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</si>
  <si>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</si>
  <si>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</si>
  <si>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</si>
  <si>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</si>
  <si>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</si>
  <si>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</si>
  <si>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</si>
  <si>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</si>
  <si>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</si>
  <si>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</si>
  <si>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</si>
  <si>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</si>
  <si>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</si>
  <si>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</si>
  <si>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</si>
  <si>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</si>
  <si>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</si>
  <si>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</si>
  <si>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</si>
  <si>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</si>
  <si>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</si>
  <si>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</si>
  <si>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</si>
  <si>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</si>
  <si>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</si>
  <si>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</si>
  <si>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</si>
  <si>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</si>
  <si>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</si>
  <si>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</si>
  <si>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</si>
  <si>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</si>
  <si>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</si>
  <si>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</si>
  <si>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</si>
  <si>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</si>
  <si>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</si>
  <si>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</si>
  <si>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</si>
  <si>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</si>
  <si>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</si>
  <si>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</si>
  <si>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</si>
  <si>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</si>
  <si>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</si>
  <si>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</si>
  <si>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</si>
  <si>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</si>
  <si>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</si>
  <si>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</si>
  <si>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</si>
  <si>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</si>
  <si>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</si>
  <si>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</si>
  <si>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</si>
  <si>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</si>
  <si>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</si>
  <si>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</si>
  <si>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</si>
  <si>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</si>
  <si>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</si>
  <si>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</si>
  <si>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</si>
  <si>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</si>
  <si>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</si>
  <si>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</si>
  <si>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</si>
  <si>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</si>
  <si>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</si>
  <si>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</si>
  <si>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</si>
  <si>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</si>
  <si>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</si>
  <si>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</si>
  <si>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</si>
  <si>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</si>
  <si>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</si>
  <si>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</si>
  <si>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</si>
  <si>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</si>
  <si>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</si>
  <si>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</si>
  <si>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</si>
  <si>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</si>
  <si>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</si>
  <si>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</si>
  <si>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</si>
  <si>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</si>
  <si>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</si>
  <si>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</si>
  <si>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</si>
  <si>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</si>
  <si>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</si>
  <si>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</si>
  <si>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</si>
  <si>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</si>
  <si>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</si>
  <si>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</si>
  <si>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</si>
  <si>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</si>
  <si>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</si>
  <si>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</si>
  <si>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</si>
  <si>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</si>
  <si>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</si>
  <si>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</si>
  <si>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</si>
  <si>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</si>
  <si>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</si>
  <si>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</si>
  <si>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</si>
  <si>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</si>
  <si>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</si>
  <si>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</si>
  <si>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</si>
  <si>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</si>
  <si>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</si>
  <si>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</si>
  <si>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</si>
  <si>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</si>
  <si>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</si>
  <si>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</si>
  <si>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</si>
  <si>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</si>
  <si>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</si>
  <si>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</si>
  <si>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</si>
  <si>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</si>
  <si>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</si>
  <si>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</si>
  <si>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</si>
  <si>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</si>
  <si>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</si>
  <si>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</si>
  <si>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</si>
  <si>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</si>
  <si>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</si>
  <si>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</si>
  <si>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</si>
  <si>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</si>
  <si>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</si>
  <si>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</si>
  <si>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</si>
  <si>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</si>
  <si>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</si>
  <si>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</si>
  <si>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</si>
  <si>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</si>
  <si>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</si>
  <si>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</si>
  <si>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</si>
  <si>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</si>
  <si>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</si>
  <si>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</si>
  <si>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</si>
  <si>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</si>
  <si>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</si>
  <si>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</si>
  <si>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</si>
  <si>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</si>
  <si>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</si>
  <si>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</si>
  <si>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</si>
  <si>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</si>
  <si>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</si>
  <si>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</si>
  <si>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</si>
  <si>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</si>
  <si>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</si>
  <si>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</si>
  <si>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</si>
  <si>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</si>
  <si>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</si>
  <si>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</si>
  <si>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</si>
  <si>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</si>
  <si>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</si>
  <si>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</si>
  <si>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</si>
  <si>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</si>
  <si>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</si>
  <si>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</si>
  <si>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</si>
  <si>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</si>
  <si>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</si>
  <si>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</si>
  <si>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</si>
  <si>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</si>
  <si>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</si>
  <si>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</si>
  <si>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</si>
  <si>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</si>
  <si>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</si>
  <si>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</si>
  <si>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</si>
  <si>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</si>
  <si>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</si>
  <si>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</si>
  <si>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</si>
  <si>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</si>
  <si>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</si>
  <si>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</si>
  <si>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</si>
  <si>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</si>
  <si>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</si>
  <si>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</si>
  <si>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</si>
  <si>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</si>
  <si>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</si>
  <si>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</si>
  <si>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</si>
  <si>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</si>
  <si>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</si>
  <si>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</si>
  <si>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</si>
  <si>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</si>
  <si>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</si>
  <si>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</si>
  <si>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</si>
  <si>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</si>
  <si>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</si>
  <si>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</si>
  <si>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</si>
  <si>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</si>
  <si>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</si>
  <si>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</si>
  <si>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</si>
  <si>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</si>
  <si>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</si>
  <si>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</si>
  <si>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</si>
  <si>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</si>
  <si>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</si>
  <si>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</si>
  <si>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</si>
  <si>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</si>
  <si>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</si>
  <si>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</si>
  <si>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</si>
  <si>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</si>
  <si>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</si>
  <si>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</si>
  <si>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</si>
  <si>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</si>
  <si>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</si>
  <si>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</si>
  <si>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</si>
  <si>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</si>
  <si>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</si>
  <si>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</si>
  <si>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</si>
  <si>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</si>
  <si>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</si>
  <si>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</si>
  <si>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</si>
  <si>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</si>
  <si>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</si>
  <si>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</si>
  <si>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</si>
  <si>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</si>
  <si>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</si>
  <si>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</si>
  <si>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</si>
  <si>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</si>
  <si>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</si>
  <si>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</si>
  <si>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</si>
  <si>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</si>
  <si>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</si>
  <si>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</si>
  <si>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</si>
  <si>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</si>
  <si>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</si>
  <si>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</si>
  <si>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</si>
  <si>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</si>
  <si>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</si>
  <si>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</si>
  <si>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</si>
  <si>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</si>
  <si>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</si>
  <si>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</si>
  <si>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</si>
  <si>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</si>
  <si>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</si>
  <si>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</si>
  <si>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</si>
  <si>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</si>
  <si>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</si>
  <si>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</si>
  <si>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</si>
  <si>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</si>
  <si>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</si>
  <si>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</si>
  <si>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</si>
  <si>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</si>
  <si>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</si>
  <si>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</si>
  <si>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</si>
  <si>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</si>
  <si>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</si>
  <si>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</si>
  <si>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</si>
  <si>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</si>
  <si>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</si>
  <si>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</si>
  <si>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</si>
  <si>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</si>
  <si>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</si>
  <si>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</si>
  <si>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</si>
  <si>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</si>
  <si>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</si>
  <si>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</si>
  <si>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</si>
  <si>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</si>
  <si>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</si>
  <si>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</si>
  <si>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</si>
  <si>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</si>
  <si>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</si>
  <si>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</si>
  <si>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</si>
  <si>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</si>
  <si>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</si>
  <si>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</si>
  <si>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</si>
  <si>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</si>
  <si>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</si>
  <si>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</si>
  <si>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</si>
  <si>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</si>
  <si>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</si>
  <si>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</si>
  <si>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</si>
  <si>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</si>
  <si>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</si>
  <si>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</si>
  <si>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</si>
  <si>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</si>
  <si>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</si>
  <si>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</si>
  <si>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</si>
  <si>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</si>
  <si>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</si>
  <si>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</si>
  <si>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</si>
  <si>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</si>
  <si>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</si>
  <si>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</si>
  <si>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</si>
  <si>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</si>
  <si>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</si>
  <si>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</si>
  <si>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</si>
  <si>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</si>
  <si>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</si>
  <si>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</si>
  <si>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</si>
  <si>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</si>
  <si>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</si>
  <si>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</si>
  <si>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</si>
  <si>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</si>
  <si>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</si>
  <si>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</si>
  <si>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</si>
  <si>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</si>
  <si>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</si>
  <si>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</si>
  <si>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</si>
  <si>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</si>
  <si>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</si>
  <si>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</si>
  <si>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</si>
  <si>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</si>
  <si>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</si>
  <si>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</si>
  <si>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</si>
  <si>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</si>
  <si>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</si>
  <si>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</si>
  <si>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</si>
  <si>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</si>
  <si>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</si>
  <si>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</si>
  <si>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</si>
  <si>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</si>
  <si>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</si>
  <si>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</si>
  <si>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</si>
  <si>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</si>
  <si>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</si>
  <si>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</si>
  <si>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</si>
  <si>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</si>
  <si>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</si>
  <si>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</si>
  <si>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</si>
  <si>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</si>
  <si>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</si>
  <si>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</si>
  <si>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</si>
  <si>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</si>
  <si>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</si>
  <si>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</si>
  <si>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</si>
  <si>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</si>
  <si>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</si>
  <si>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</si>
  <si>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</si>
  <si>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</si>
  <si>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</si>
  <si>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</si>
  <si>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</si>
  <si>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</si>
  <si>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</si>
  <si>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</si>
  <si>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</si>
  <si>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</si>
  <si>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</si>
  <si>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</si>
  <si>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</si>
  <si>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</si>
  <si>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</si>
  <si>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</si>
  <si>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</si>
  <si>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</si>
  <si>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</si>
  <si>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</si>
  <si>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</si>
  <si>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</si>
  <si>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</si>
  <si>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</si>
  <si>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</si>
  <si>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</si>
  <si>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</si>
  <si>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</si>
  <si>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</si>
  <si>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</si>
  <si>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</si>
  <si>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</si>
  <si>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</si>
  <si>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</si>
  <si>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</si>
  <si>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</si>
  <si>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</si>
  <si>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</si>
  <si>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</si>
  <si>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</si>
  <si>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</si>
  <si>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</si>
  <si>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</si>
  <si>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</si>
  <si>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</si>
  <si>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</si>
  <si>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</si>
  <si>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</si>
  <si>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</si>
  <si>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</si>
  <si>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</si>
  <si>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</si>
  <si>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</si>
  <si>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</si>
  <si>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</si>
  <si>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</si>
  <si>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</si>
  <si>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</si>
  <si>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</si>
  <si>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</si>
  <si>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</si>
  <si>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</si>
  <si>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</si>
  <si>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</si>
  <si>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</si>
  <si>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</si>
  <si>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</si>
  <si>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</si>
  <si>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</si>
  <si>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</si>
  <si>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</si>
  <si>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</si>
  <si>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</si>
  <si>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</si>
  <si>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</si>
  <si>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</si>
  <si>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</si>
  <si>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</si>
  <si>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</si>
  <si>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</si>
  <si>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</si>
  <si>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</si>
  <si>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</si>
  <si>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</si>
  <si>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</si>
  <si>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</si>
  <si>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</si>
  <si>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</si>
  <si>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</si>
  <si>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</si>
  <si>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</si>
  <si>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</si>
  <si>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</si>
  <si>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</si>
  <si>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</si>
  <si>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</si>
  <si>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</si>
  <si>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</si>
  <si>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</si>
  <si>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</si>
  <si>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</si>
  <si>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</si>
  <si>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</si>
  <si>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</si>
  <si>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</si>
  <si>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</si>
  <si>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</si>
  <si>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</si>
  <si>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</si>
  <si>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</si>
  <si>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</si>
  <si>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</si>
  <si>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</si>
  <si>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</si>
  <si>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</si>
  <si>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</si>
  <si>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</si>
  <si>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</si>
  <si>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</si>
  <si>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</si>
  <si>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</si>
  <si>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</si>
  <si>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</si>
  <si>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</si>
  <si>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</si>
  <si>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</si>
  <si>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</si>
  <si>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</si>
  <si>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</si>
  <si>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</si>
  <si>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</si>
  <si>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</si>
  <si>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</si>
  <si>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</si>
  <si>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</si>
  <si>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</si>
  <si>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</si>
  <si>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</si>
  <si>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</si>
  <si>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</si>
  <si>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</si>
  <si>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</si>
  <si>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</si>
  <si>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</si>
  <si>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</si>
  <si>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</si>
  <si>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</si>
  <si>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</si>
  <si>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</si>
  <si>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</si>
  <si>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</si>
  <si>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</si>
  <si>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</si>
  <si>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</si>
  <si>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</si>
  <si>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</si>
  <si>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</si>
  <si>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</si>
  <si>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</si>
  <si>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</si>
  <si>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</si>
  <si>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</si>
  <si>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</si>
  <si>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</si>
  <si>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</si>
  <si>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</si>
  <si>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</si>
  <si>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</si>
  <si>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</si>
  <si>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</si>
  <si>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</si>
  <si>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</si>
  <si>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</si>
  <si>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</si>
  <si>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</si>
  <si>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</si>
  <si>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</si>
  <si>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</si>
  <si>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</si>
  <si>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</si>
  <si>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</si>
  <si>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</si>
  <si>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</si>
  <si>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</si>
  <si>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</si>
  <si>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</si>
  <si>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</si>
  <si>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</si>
  <si>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</si>
  <si>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</si>
  <si>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</si>
  <si>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</si>
  <si>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</si>
  <si>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</si>
  <si>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</si>
  <si>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</si>
  <si>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</si>
  <si>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</si>
  <si>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</si>
  <si>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</si>
  <si>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</si>
  <si>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</si>
  <si>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</si>
  <si>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</si>
  <si>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</si>
  <si>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</si>
  <si>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</si>
  <si>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</si>
  <si>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</si>
  <si>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</si>
  <si>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</si>
  <si>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</si>
  <si>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</si>
  <si>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</si>
  <si>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</si>
  <si>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</si>
  <si>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</si>
  <si>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</si>
  <si>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</si>
  <si>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</si>
  <si>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</si>
  <si>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</si>
  <si>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</si>
  <si>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</si>
  <si>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</si>
  <si>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</si>
  <si>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</si>
  <si>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</si>
  <si>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</si>
  <si>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</si>
  <si>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</si>
  <si>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</si>
  <si>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</si>
  <si>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</si>
  <si>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</si>
  <si>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</si>
  <si>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</si>
  <si>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</si>
  <si>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</si>
  <si>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</si>
  <si>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</si>
  <si>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</si>
  <si>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</si>
  <si>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</si>
  <si>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</si>
  <si>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</si>
  <si>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</si>
  <si>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</si>
  <si>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</si>
  <si>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</si>
  <si>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</si>
  <si>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</si>
  <si>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</si>
  <si>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</si>
  <si>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</si>
  <si>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</si>
  <si>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</si>
  <si>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</si>
  <si>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</si>
  <si>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</si>
  <si>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</si>
  <si>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</si>
  <si>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</si>
  <si>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</si>
  <si>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</si>
  <si>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</si>
  <si>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</si>
  <si>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</si>
  <si>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</si>
  <si>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</si>
  <si>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</si>
  <si>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</si>
  <si>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</si>
  <si>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</si>
  <si>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</si>
  <si>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</si>
  <si>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</si>
  <si>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</si>
  <si>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</si>
  <si>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</si>
  <si>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</si>
  <si>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</si>
  <si>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</si>
  <si>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</si>
  <si>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</si>
  <si>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</si>
  <si>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</si>
  <si>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</si>
  <si>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</si>
  <si>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</si>
  <si>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</si>
  <si>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</si>
  <si>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</si>
  <si>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</si>
  <si>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</si>
  <si>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</si>
  <si>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</si>
  <si>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</si>
  <si>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</si>
  <si>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</si>
  <si>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</si>
  <si>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</si>
  <si>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</si>
  <si>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</si>
  <si>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</si>
  <si>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</si>
  <si>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</si>
  <si>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</si>
  <si>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</si>
  <si>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</si>
  <si>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</si>
  <si>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</si>
  <si>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</si>
  <si>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</si>
  <si>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</si>
  <si>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</si>
  <si>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</si>
  <si>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</si>
  <si>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</si>
  <si>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</si>
  <si>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</si>
  <si>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</si>
  <si>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</si>
  <si>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</si>
  <si>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</si>
  <si>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</si>
  <si>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</si>
  <si>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</si>
  <si>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</si>
  <si>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</si>
  <si>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</si>
  <si>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</si>
  <si>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</si>
  <si>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</si>
  <si>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</si>
  <si>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</si>
  <si>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</si>
  <si>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</si>
  <si>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</si>
  <si>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</si>
  <si>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</si>
  <si>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</si>
  <si>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</si>
  <si>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</si>
  <si>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</si>
  <si>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</si>
  <si>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</si>
  <si>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</si>
  <si>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</si>
  <si>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</si>
  <si>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</si>
  <si>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</si>
  <si>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</si>
  <si>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</si>
  <si>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</si>
  <si>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</si>
  <si>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</si>
  <si>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</si>
  <si>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</si>
  <si>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</si>
  <si>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</si>
  <si>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</si>
  <si>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</si>
  <si>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</si>
  <si>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</si>
  <si>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</si>
  <si>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</si>
  <si>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</si>
  <si>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</si>
  <si>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</si>
  <si>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</si>
  <si>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</si>
  <si>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</si>
  <si>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</si>
  <si>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</si>
  <si>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</si>
  <si>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</si>
  <si>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</si>
  <si>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</si>
  <si>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</si>
  <si>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</si>
  <si>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</si>
  <si>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</si>
  <si>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</si>
  <si>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</si>
  <si>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</si>
  <si>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</si>
  <si>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</si>
  <si>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</si>
  <si>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</si>
  <si>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</si>
  <si>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</si>
  <si>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</si>
  <si>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</si>
  <si>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</si>
  <si>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</si>
  <si>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</si>
  <si>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</si>
  <si>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</si>
  <si>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</si>
  <si>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</si>
  <si>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</si>
  <si>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</si>
  <si>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</si>
  <si>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</si>
  <si>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</si>
  <si>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</si>
  <si>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</si>
  <si>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</si>
  <si>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</si>
  <si>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</si>
  <si>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</si>
  <si>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</si>
  <si>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</si>
  <si>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</si>
  <si>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</si>
  <si>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</si>
  <si>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</si>
  <si>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</si>
  <si>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</si>
  <si>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</si>
  <si>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</si>
  <si>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</si>
  <si>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</si>
  <si>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</si>
  <si>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</si>
  <si>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</si>
  <si>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</si>
  <si>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</si>
  <si>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</si>
  <si>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</si>
  <si>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</si>
  <si>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</si>
  <si>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</si>
  <si>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</si>
  <si>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</si>
  <si>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</si>
  <si>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</si>
  <si>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</si>
  <si>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</si>
  <si>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</si>
  <si>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</si>
  <si>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</si>
  <si>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</si>
  <si>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</si>
  <si>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</si>
  <si>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</si>
  <si>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</si>
  <si>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</si>
  <si>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</si>
  <si>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</si>
  <si>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</si>
  <si>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</si>
  <si>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</si>
  <si>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</si>
  <si>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</si>
  <si>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</si>
  <si>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</si>
  <si>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</si>
  <si>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</si>
  <si>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</si>
  <si>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</si>
  <si>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</si>
  <si>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</si>
  <si>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</si>
  <si>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</si>
  <si>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</si>
  <si>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</si>
  <si>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</si>
  <si>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</si>
  <si>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</si>
  <si>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</si>
  <si>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</si>
  <si>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</si>
  <si>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</si>
  <si>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</si>
  <si>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</si>
  <si>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</si>
  <si>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</si>
  <si>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</si>
  <si>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</si>
  <si>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</si>
  <si>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</si>
  <si>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</si>
  <si>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</si>
  <si>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</si>
  <si>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</si>
  <si>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</si>
  <si>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</si>
  <si>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</si>
  <si>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</si>
  <si>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</si>
  <si>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</si>
  <si>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</si>
  <si>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</si>
  <si>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</si>
  <si>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</si>
  <si>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</si>
  <si>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</si>
  <si>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</si>
  <si>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</si>
  <si>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</si>
  <si>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</si>
  <si>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</si>
  <si>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</si>
  <si>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</si>
  <si>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</si>
  <si>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</si>
  <si>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</si>
  <si>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</si>
  <si>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</si>
  <si>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</si>
  <si>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</si>
  <si>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</si>
  <si>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</si>
  <si>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</si>
  <si>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</si>
  <si>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</si>
  <si>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</si>
  <si>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</si>
  <si>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</si>
  <si>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</si>
  <si>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</si>
  <si>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</si>
  <si>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</si>
  <si>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</si>
  <si>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</si>
  <si>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</si>
  <si>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</si>
  <si>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</si>
  <si>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</si>
  <si>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</si>
  <si>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</si>
  <si>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</si>
  <si>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</si>
  <si>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</si>
  <si>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</si>
  <si>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</si>
  <si>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</si>
  <si>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</si>
  <si>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</si>
  <si>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</si>
  <si>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</si>
  <si>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</si>
  <si>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</si>
  <si>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</si>
  <si>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</si>
  <si>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</si>
  <si>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</si>
  <si>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</si>
  <si>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</si>
  <si>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</si>
  <si>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</si>
  <si>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</si>
  <si>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</si>
  <si>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</si>
  <si>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</si>
  <si>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</si>
  <si>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</si>
  <si>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</si>
  <si>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</si>
  <si>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</si>
  <si>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</si>
  <si>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</si>
  <si>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</si>
  <si>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</si>
  <si>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</si>
  <si>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</si>
  <si>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</si>
  <si>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</si>
  <si>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</si>
  <si>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</si>
  <si>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</si>
  <si>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</si>
  <si>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</si>
  <si>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</si>
  <si>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</si>
  <si>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</si>
  <si>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</si>
  <si>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</si>
  <si>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</si>
  <si>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</si>
  <si>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</si>
  <si>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</si>
  <si>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</si>
  <si>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</si>
  <si>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</si>
  <si>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</si>
  <si>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</si>
  <si>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</si>
  <si>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</si>
  <si>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</si>
  <si>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</si>
  <si>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</si>
  <si>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</si>
  <si>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</si>
  <si>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</si>
  <si>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</si>
  <si>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</si>
  <si>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</si>
  <si>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</si>
  <si>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</si>
  <si>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</si>
  <si>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</si>
  <si>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</si>
  <si>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</si>
  <si>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</si>
  <si>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</si>
  <si>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</si>
  <si>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</si>
  <si>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</si>
  <si>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</si>
  <si>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</si>
  <si>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</si>
  <si>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</si>
  <si>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</si>
  <si>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</si>
  <si>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</si>
  <si>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</si>
  <si>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</si>
  <si>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</si>
  <si>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</si>
  <si>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</si>
  <si>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</si>
  <si>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</si>
  <si>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</si>
  <si>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</si>
  <si>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</si>
  <si>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</si>
  <si>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</si>
  <si>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</si>
  <si>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</si>
  <si>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</si>
  <si>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</si>
  <si>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</si>
  <si>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</si>
  <si>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</si>
  <si>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</si>
  <si>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</si>
  <si>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</si>
  <si>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</si>
  <si>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</si>
  <si>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</si>
  <si>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</si>
  <si>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</si>
  <si>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</si>
  <si>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</si>
  <si>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</si>
  <si>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</si>
  <si>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</si>
  <si>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</si>
  <si>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</si>
  <si>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</si>
  <si>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</si>
  <si>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</si>
  <si>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</si>
  <si>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</si>
  <si>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</si>
  <si>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</si>
  <si>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</si>
  <si>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</si>
  <si>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</si>
  <si>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</si>
  <si>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</si>
  <si>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</si>
  <si>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</si>
  <si>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</si>
  <si>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</si>
  <si>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</si>
  <si>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</si>
  <si>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</si>
  <si>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</si>
  <si>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</si>
  <si>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</si>
  <si>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</si>
  <si>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</si>
  <si>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</si>
  <si>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</si>
  <si>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</si>
  <si>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</si>
  <si>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</si>
  <si>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</si>
  <si>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</si>
  <si>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</si>
  <si>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</si>
  <si>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</si>
  <si>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</si>
  <si>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</si>
  <si>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</si>
  <si>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</si>
  <si>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</si>
  <si>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</si>
  <si>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</si>
  <si>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</si>
  <si>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</si>
  <si>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</si>
  <si>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</si>
  <si>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</si>
  <si>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</si>
  <si>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</si>
  <si>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</si>
  <si>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</si>
  <si>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</si>
  <si>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</si>
  <si>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</si>
  <si>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</si>
  <si>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</si>
  <si>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</si>
  <si>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</si>
  <si>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</si>
  <si>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</si>
  <si>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</si>
  <si>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</si>
  <si>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</si>
  <si>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</si>
  <si>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</si>
  <si>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</si>
  <si>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</si>
  <si>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</si>
  <si>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</si>
  <si>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</si>
  <si>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</si>
  <si>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</si>
  <si>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</si>
  <si>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</si>
  <si>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</si>
  <si>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</si>
  <si>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</si>
  <si>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</si>
  <si>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</si>
  <si>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</si>
  <si>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</si>
  <si>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</si>
  <si>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</si>
  <si>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</si>
  <si>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</si>
  <si>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</si>
  <si>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</si>
  <si>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</si>
  <si>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</si>
  <si>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</si>
  <si>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</si>
  <si>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</si>
  <si>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</si>
  <si>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</si>
  <si>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</si>
  <si>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</si>
  <si>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</si>
  <si>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</si>
  <si>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</si>
  <si>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</si>
  <si>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</si>
  <si>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</si>
  <si>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</si>
  <si>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</si>
  <si>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</si>
  <si>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</si>
  <si>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</si>
  <si>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</si>
  <si>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</si>
  <si>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</si>
  <si>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</si>
  <si>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</si>
  <si>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</si>
  <si>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</si>
  <si>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</si>
  <si>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</si>
  <si>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</si>
  <si>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</si>
  <si>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</si>
  <si>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</si>
  <si>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</si>
  <si>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</si>
  <si>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</si>
  <si>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</si>
  <si>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</si>
  <si>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</si>
  <si>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</si>
  <si>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</si>
  <si>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</si>
  <si>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</si>
  <si>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</si>
  <si>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</si>
  <si>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</si>
  <si>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</si>
  <si>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</si>
  <si>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</si>
  <si>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</si>
  <si>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</si>
  <si>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</si>
  <si>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</si>
  <si>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</si>
  <si>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</si>
  <si>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</si>
  <si>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</si>
  <si>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</si>
  <si>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</si>
  <si>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</si>
  <si>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</si>
  <si>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</si>
  <si>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</si>
  <si>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</si>
  <si>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</si>
  <si>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</si>
  <si>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</si>
  <si>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</si>
  <si>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</si>
  <si>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</si>
  <si>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</si>
  <si>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</si>
  <si>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</si>
  <si>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</si>
  <si>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</si>
  <si>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</si>
  <si>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</si>
  <si>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</si>
  <si>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</si>
  <si>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</si>
  <si>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</si>
  <si>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</si>
  <si>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</si>
  <si>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</si>
  <si>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</si>
  <si>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</si>
  <si>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</si>
  <si>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</si>
  <si>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</si>
  <si>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</si>
  <si>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</si>
  <si>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</si>
  <si>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</si>
  <si>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</si>
  <si>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</si>
  <si>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</si>
  <si>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</si>
  <si>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</si>
  <si>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</si>
  <si>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</si>
  <si>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</si>
  <si>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</si>
  <si>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</si>
  <si>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</si>
  <si>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</si>
  <si>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</si>
  <si>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</si>
  <si>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</si>
  <si>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</si>
  <si>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</si>
  <si>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</si>
  <si>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</si>
  <si>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</si>
  <si>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</si>
  <si>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</si>
  <si>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</si>
  <si>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</si>
  <si>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</si>
  <si>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</si>
  <si>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</si>
  <si>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</si>
  <si>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</si>
  <si>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</si>
  <si>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</si>
  <si>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</si>
  <si>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</si>
  <si>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</si>
  <si>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</si>
  <si>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</si>
  <si>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</si>
  <si>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</si>
  <si>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</si>
  <si>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</si>
  <si>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</si>
  <si>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</si>
  <si>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</si>
  <si>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</si>
  <si>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</si>
  <si>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</si>
  <si>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</si>
  <si>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</si>
  <si>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</si>
  <si>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</si>
  <si>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</si>
  <si>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</si>
  <si>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</si>
  <si>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</si>
  <si>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</si>
  <si>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</si>
  <si>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</si>
  <si>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</si>
  <si>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</si>
  <si>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</si>
  <si>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</si>
  <si>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</si>
  <si>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</si>
  <si>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</si>
  <si>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</si>
  <si>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</si>
  <si>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</si>
  <si>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</si>
  <si>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</si>
  <si>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</si>
  <si>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</si>
  <si>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</si>
  <si>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</si>
  <si>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</si>
  <si>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</si>
  <si>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</si>
  <si>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</si>
  <si>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</si>
  <si>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</si>
  <si>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</si>
  <si>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</si>
  <si>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</si>
  <si>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</si>
  <si>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</si>
  <si>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</si>
  <si>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</si>
  <si>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</si>
  <si>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</si>
  <si>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</si>
  <si>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</si>
  <si>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</si>
  <si>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</si>
  <si>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</si>
  <si>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</si>
  <si>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</si>
  <si>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</si>
  <si>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</si>
  <si>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</si>
  <si>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</si>
  <si>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</si>
  <si>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</si>
  <si>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</si>
  <si>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</si>
  <si>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</si>
  <si>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</si>
  <si>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</si>
  <si>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</si>
  <si>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</si>
  <si>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</si>
  <si>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</si>
  <si>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</si>
  <si>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</si>
  <si>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</si>
  <si>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</si>
  <si>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</si>
  <si>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</si>
  <si>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</si>
  <si>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</si>
  <si>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</si>
  <si>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</si>
  <si>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</si>
  <si>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</si>
  <si>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</si>
  <si>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</si>
  <si>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</si>
  <si>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</si>
  <si>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</si>
  <si>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</si>
  <si>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</si>
  <si>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</si>
  <si>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</si>
  <si>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</si>
  <si>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</si>
  <si>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</si>
  <si>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</si>
  <si>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</si>
  <si>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</si>
  <si>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</si>
  <si>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</si>
  <si>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</si>
  <si>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</si>
  <si>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</si>
  <si>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</si>
  <si>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</si>
  <si>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</si>
  <si>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</si>
  <si>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</si>
  <si>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</si>
  <si>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</si>
  <si>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</si>
  <si>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</si>
  <si>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</si>
  <si>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</si>
  <si>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</si>
  <si>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</si>
  <si>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</si>
  <si>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</si>
  <si>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</si>
  <si>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</si>
  <si>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</si>
  <si>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</si>
  <si>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</si>
  <si>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</si>
  <si>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</si>
  <si>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</si>
  <si>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</si>
  <si>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</si>
  <si>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</si>
  <si>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</si>
  <si>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</si>
  <si>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</si>
  <si>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</si>
  <si>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</si>
  <si>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</si>
  <si>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</si>
  <si>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</si>
  <si>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</si>
  <si>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</si>
  <si>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</si>
  <si>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</si>
  <si>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</si>
  <si>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</si>
  <si>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</si>
  <si>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</si>
  <si>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</si>
  <si>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</si>
  <si>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</si>
  <si>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</si>
  <si>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</si>
  <si>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</si>
  <si>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</si>
  <si>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</si>
  <si>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</si>
  <si>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</si>
  <si>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</si>
  <si>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</si>
  <si>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</si>
  <si>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</si>
  <si>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</si>
  <si>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</si>
  <si>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</si>
  <si>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</si>
  <si>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</si>
  <si>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</si>
  <si>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</si>
  <si>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</si>
  <si>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</si>
  <si>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</si>
  <si>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</si>
  <si>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</si>
  <si>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</si>
  <si>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</si>
  <si>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</si>
  <si>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</si>
  <si>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</si>
  <si>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</si>
  <si>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</si>
  <si>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</si>
  <si>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</si>
  <si>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</si>
  <si>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</si>
  <si>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</si>
  <si>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</si>
  <si>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</si>
  <si>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</si>
  <si>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</si>
  <si>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</si>
  <si>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</si>
  <si>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</si>
  <si>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</si>
  <si>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</si>
  <si>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</si>
  <si>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</si>
  <si>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</si>
  <si>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</si>
  <si>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</si>
  <si>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</si>
  <si>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</si>
  <si>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</si>
  <si>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</si>
  <si>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</si>
  <si>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</si>
  <si>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</si>
  <si>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</si>
  <si>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</si>
  <si>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</si>
  <si>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</si>
  <si>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</si>
  <si>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</si>
  <si>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</si>
  <si>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</si>
  <si>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</si>
  <si>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</si>
  <si>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</si>
  <si>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</si>
  <si>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</si>
  <si>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</si>
  <si>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</si>
  <si>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</si>
  <si>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</si>
  <si>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</si>
  <si>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</si>
  <si>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</si>
  <si>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</si>
  <si>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</si>
  <si>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</si>
  <si>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</si>
  <si>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</si>
  <si>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</si>
  <si>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</si>
  <si>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</si>
  <si>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</si>
  <si>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</si>
  <si>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</si>
  <si>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</si>
  <si>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</si>
  <si>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</si>
  <si>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</si>
  <si>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</si>
  <si>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</si>
  <si>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</si>
  <si>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</si>
  <si>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</si>
  <si>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</si>
  <si>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</si>
  <si>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</si>
  <si>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</si>
  <si>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</si>
  <si>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</si>
  <si>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</si>
  <si>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</si>
  <si>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</si>
  <si>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</si>
  <si>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</si>
  <si>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</si>
  <si>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</si>
  <si>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</si>
  <si>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</si>
  <si>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</si>
  <si>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</si>
  <si>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</si>
  <si>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</si>
  <si>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</si>
  <si>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</si>
  <si>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</si>
  <si>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</si>
  <si>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</si>
  <si>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</si>
  <si>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</si>
  <si>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</si>
  <si>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</si>
  <si>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</si>
  <si>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</si>
  <si>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</si>
  <si>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</si>
  <si>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</si>
  <si>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</si>
  <si>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</si>
  <si>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</si>
  <si>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</si>
  <si>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</si>
  <si>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</si>
  <si>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</si>
  <si>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</si>
  <si>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</si>
  <si>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</si>
  <si>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</si>
  <si>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</si>
  <si>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</si>
  <si>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</si>
  <si>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</si>
  <si>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</si>
  <si>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</si>
  <si>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</si>
  <si>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</si>
  <si>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</si>
  <si>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</si>
  <si>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</si>
  <si>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</si>
  <si>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</si>
  <si>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</si>
  <si>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</si>
  <si>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</si>
  <si>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</si>
  <si>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</si>
  <si>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</si>
  <si>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</si>
  <si>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</si>
  <si>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</si>
  <si>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</si>
  <si>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</si>
  <si>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</si>
  <si>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</si>
  <si>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</si>
  <si>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</si>
  <si>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</si>
  <si>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</si>
  <si>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</si>
  <si>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</si>
  <si>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</si>
  <si>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</si>
  <si>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</si>
  <si>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</si>
  <si>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</si>
  <si>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</si>
  <si>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</si>
  <si>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</si>
  <si>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</si>
  <si>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</si>
  <si>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</si>
  <si>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</si>
  <si>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</si>
  <si>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</si>
  <si>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</si>
  <si>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</si>
  <si>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</si>
  <si>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</si>
  <si>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</si>
  <si>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</si>
  <si>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</si>
  <si>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</si>
  <si>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</si>
  <si>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</si>
  <si>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</si>
  <si>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</si>
  <si>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</si>
  <si>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</si>
  <si>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</si>
  <si>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</si>
  <si>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</si>
  <si>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</si>
  <si>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</si>
  <si>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</si>
  <si>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</si>
  <si>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</si>
  <si>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</si>
  <si>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</si>
  <si>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</si>
  <si>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</si>
  <si>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</si>
  <si>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</si>
  <si>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</si>
  <si>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</si>
  <si>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</si>
  <si>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</si>
  <si>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</si>
  <si>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</si>
  <si>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</si>
  <si>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</si>
  <si>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</si>
  <si>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</si>
  <si>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</si>
  <si>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</si>
  <si>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</si>
  <si>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</si>
  <si>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</si>
  <si>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</si>
  <si>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</si>
  <si>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</si>
  <si>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</si>
  <si>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</si>
  <si>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</si>
  <si>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</si>
  <si>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</si>
  <si>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</si>
  <si>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</si>
  <si>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</si>
  <si>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</si>
  <si>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</si>
  <si>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</si>
  <si>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</si>
  <si>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</si>
  <si>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</si>
  <si>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</si>
  <si>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</si>
  <si>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</si>
  <si>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</si>
  <si>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</si>
  <si>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</si>
  <si>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</si>
  <si>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</si>
  <si>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</si>
  <si>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</si>
  <si>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</si>
  <si>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</si>
  <si>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</si>
  <si>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</si>
  <si>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</si>
  <si>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</si>
  <si>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</si>
  <si>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</si>
  <si>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</si>
  <si>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</si>
  <si>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</si>
  <si>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</si>
  <si>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</si>
  <si>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</si>
  <si>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</si>
  <si>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</si>
  <si>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</si>
  <si>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</si>
  <si>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</si>
  <si>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</si>
  <si>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</si>
  <si>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</si>
  <si>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</si>
  <si>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</si>
  <si>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</si>
  <si>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</si>
  <si>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</si>
  <si>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</si>
  <si>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</si>
  <si>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</si>
  <si>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</si>
  <si>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</si>
  <si>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</si>
  <si>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</si>
  <si>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</si>
  <si>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</si>
  <si>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</si>
  <si>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</si>
  <si>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</si>
  <si>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</si>
  <si>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</si>
  <si>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</si>
  <si>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</si>
  <si>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</si>
  <si>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</si>
  <si>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</si>
  <si>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</si>
  <si>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</si>
  <si>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</si>
  <si>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</si>
  <si>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</si>
  <si>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</si>
  <si>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</si>
  <si>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</si>
  <si>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</si>
  <si>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</si>
  <si>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</si>
  <si>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</si>
  <si>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</si>
  <si>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</si>
  <si>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</si>
  <si>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</si>
  <si>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</si>
  <si>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</si>
  <si>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</si>
  <si>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</si>
  <si>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</si>
  <si>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</si>
  <si>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</si>
  <si>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</si>
  <si>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</si>
  <si>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</si>
  <si>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</si>
  <si>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</si>
  <si>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</si>
  <si>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</si>
  <si>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</si>
  <si>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</si>
  <si>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</si>
  <si>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</si>
  <si>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</si>
  <si>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</si>
  <si>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</si>
  <si>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</si>
  <si>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</si>
  <si>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</si>
  <si>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</si>
  <si>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</si>
  <si>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</si>
  <si>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</si>
  <si>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</si>
  <si>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</si>
  <si>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</si>
  <si>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</si>
  <si>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</si>
  <si>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</si>
  <si>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</si>
  <si>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</si>
  <si>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</si>
  <si>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</si>
  <si>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</si>
  <si>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</si>
  <si>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</si>
  <si>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</si>
  <si>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</si>
  <si>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</si>
  <si>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</si>
  <si>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</si>
  <si>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</si>
  <si>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</si>
  <si>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</si>
  <si>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</si>
  <si>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</si>
  <si>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</si>
  <si>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</si>
  <si>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</si>
  <si>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</si>
  <si>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</si>
  <si>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</si>
  <si>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</si>
  <si>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</si>
  <si>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</si>
  <si>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</si>
  <si>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</si>
  <si>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</si>
  <si>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</si>
  <si>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</si>
  <si>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</si>
  <si>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</si>
  <si>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</si>
  <si>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</si>
  <si>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</si>
  <si>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</si>
  <si>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</si>
  <si>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</si>
  <si>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</si>
  <si>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</si>
  <si>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</si>
  <si>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</si>
  <si>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</si>
  <si>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</si>
  <si>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</si>
  <si>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</si>
  <si>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</si>
  <si>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</si>
  <si>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</si>
  <si>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</si>
  <si>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</si>
  <si>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</si>
  <si>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</si>
  <si>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</si>
  <si>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</si>
  <si>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</si>
  <si>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</si>
  <si>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</si>
  <si>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</si>
  <si>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</si>
  <si>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</si>
  <si>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</si>
  <si>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</si>
  <si>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</si>
  <si>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</si>
  <si>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</si>
  <si>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</si>
  <si>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</si>
  <si>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</si>
  <si>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</si>
  <si>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</si>
  <si>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</si>
  <si>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</si>
  <si>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</si>
  <si>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</si>
  <si>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</si>
  <si>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</si>
  <si>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</si>
  <si>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</si>
  <si>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</si>
  <si>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</si>
  <si>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</si>
  <si>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</si>
  <si>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</si>
  <si>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</si>
  <si>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</si>
  <si>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</si>
  <si>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</si>
  <si>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</si>
  <si>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</si>
  <si>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</si>
  <si>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</si>
  <si>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</si>
  <si>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</si>
  <si>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</si>
  <si>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</si>
  <si>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</si>
  <si>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</si>
  <si>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</si>
  <si>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</si>
  <si>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</si>
  <si>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</si>
  <si>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</si>
  <si>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</si>
  <si>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</si>
  <si>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</si>
  <si>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</si>
  <si>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</si>
  <si>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</si>
  <si>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</si>
  <si>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</si>
  <si>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</si>
  <si>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</si>
  <si>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</si>
  <si>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</si>
  <si>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</si>
  <si>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</si>
  <si>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</si>
  <si>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</si>
  <si>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</si>
  <si>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</si>
  <si>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</si>
  <si>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</si>
  <si>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</si>
  <si>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</si>
  <si>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</si>
  <si>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</si>
  <si>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</si>
  <si>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</si>
  <si>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</si>
  <si>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</si>
  <si>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</si>
  <si>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</si>
  <si>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</si>
  <si>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</si>
  <si>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</si>
  <si>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</si>
  <si>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</si>
  <si>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</si>
  <si>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</si>
  <si>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</si>
  <si>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</si>
  <si>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</si>
  <si>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</si>
  <si>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</si>
  <si>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</si>
  <si>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</si>
  <si>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</si>
  <si>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</si>
  <si>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</si>
  <si>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</si>
  <si>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</si>
  <si>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</si>
  <si>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</si>
  <si>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</si>
  <si>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</si>
  <si>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</si>
  <si>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</si>
  <si>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</si>
  <si>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</si>
  <si>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</si>
  <si>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</si>
  <si>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</si>
  <si>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</si>
  <si>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</si>
  <si>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</si>
  <si>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</si>
  <si>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</si>
  <si>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</si>
  <si>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</si>
  <si>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</si>
  <si>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</si>
  <si>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</si>
  <si>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</si>
  <si>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</si>
  <si>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</si>
  <si>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</si>
  <si>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</si>
  <si>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</si>
  <si>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</si>
  <si>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</si>
  <si>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</si>
  <si>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</si>
  <si>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</si>
  <si>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</si>
  <si>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</si>
  <si>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</si>
  <si>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</si>
  <si>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</si>
  <si>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</si>
  <si>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</si>
  <si>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</si>
  <si>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</si>
  <si>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</si>
  <si>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</si>
  <si>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</si>
  <si>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</si>
  <si>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</si>
  <si>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</si>
  <si>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</si>
  <si>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</si>
  <si>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</si>
  <si>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</si>
  <si>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</si>
  <si>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</si>
  <si>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</si>
  <si>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</si>
  <si>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</si>
  <si>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</si>
  <si>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</si>
  <si>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</si>
  <si>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</si>
  <si>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</si>
  <si>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</si>
  <si>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</si>
  <si>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</si>
  <si>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</si>
  <si>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</si>
  <si>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</si>
  <si>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</si>
  <si>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</si>
  <si>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</si>
  <si>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</si>
  <si>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</si>
  <si>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</si>
  <si>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</si>
  <si>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</si>
  <si>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</si>
  <si>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</si>
  <si>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</si>
  <si>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</si>
  <si>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</si>
  <si>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</si>
  <si>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</si>
  <si>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</si>
  <si>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</si>
  <si>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</si>
  <si>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</si>
  <si>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</si>
  <si>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</si>
  <si>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</si>
  <si>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</si>
  <si>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</si>
  <si>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</si>
  <si>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</si>
  <si>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</si>
  <si>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</si>
  <si>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</si>
  <si>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</si>
  <si>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</si>
  <si>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</si>
  <si>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</si>
  <si>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</si>
  <si>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</si>
  <si>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</si>
  <si>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</si>
  <si>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</si>
  <si>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</si>
  <si>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</si>
  <si>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</si>
  <si>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</si>
  <si>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</si>
  <si>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</si>
  <si>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</si>
  <si>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</si>
  <si>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</si>
  <si>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</si>
  <si>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</si>
  <si>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</si>
  <si>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</si>
  <si>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</si>
  <si>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</si>
  <si>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</si>
  <si>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</si>
  <si>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</si>
  <si>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</si>
  <si>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</si>
  <si>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</si>
  <si>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</si>
  <si>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</si>
  <si>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</si>
  <si>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</si>
  <si>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</si>
  <si>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</si>
  <si>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</si>
  <si>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</si>
  <si>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</si>
  <si>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</si>
  <si>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</si>
  <si>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</si>
  <si>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</si>
  <si>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</si>
  <si>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</si>
  <si>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</si>
  <si>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</si>
  <si>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</si>
  <si>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</si>
  <si>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</si>
  <si>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</si>
  <si>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</si>
  <si>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</si>
  <si>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</si>
  <si>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</si>
  <si>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</si>
  <si>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</si>
  <si>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</si>
  <si>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</si>
  <si>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</si>
  <si>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</si>
  <si>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</si>
  <si>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</si>
  <si>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</si>
  <si>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</si>
  <si>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</si>
  <si>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</si>
  <si>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</si>
  <si>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</si>
  <si>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</si>
  <si>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</si>
  <si>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</si>
  <si>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</si>
  <si>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</si>
  <si>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</si>
  <si>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</si>
  <si>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</si>
  <si>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</si>
  <si>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</si>
  <si>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</si>
  <si>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</si>
  <si>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</si>
  <si>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</si>
  <si>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</si>
  <si>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</si>
  <si>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</si>
  <si>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</si>
  <si>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</si>
  <si>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</si>
  <si>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</si>
  <si>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</si>
  <si>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</si>
  <si>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</si>
  <si>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</si>
  <si>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</si>
  <si>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</si>
  <si>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</si>
  <si>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</si>
  <si>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</si>
  <si>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</si>
  <si>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</si>
  <si>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</si>
  <si>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</si>
  <si>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</si>
  <si>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</si>
  <si>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</si>
  <si>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</si>
  <si>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</si>
  <si>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</si>
  <si>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</si>
  <si>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</si>
  <si>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</si>
  <si>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</si>
  <si>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</si>
  <si>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</si>
  <si>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</si>
  <si>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</si>
  <si>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</si>
  <si>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</si>
  <si>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</si>
  <si>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</si>
  <si>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</si>
  <si>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</si>
  <si>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</si>
  <si>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</si>
  <si>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</si>
  <si>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</si>
  <si>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</si>
  <si>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</si>
  <si>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</si>
  <si>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</si>
  <si>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</si>
  <si>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</si>
  <si>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</si>
  <si>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</si>
  <si>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</si>
  <si>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</si>
  <si>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</si>
  <si>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</si>
  <si>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</si>
  <si>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</si>
  <si>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</si>
  <si>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</si>
  <si>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</si>
  <si>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</si>
  <si>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</si>
  <si>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</si>
  <si>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</si>
  <si>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</si>
  <si>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</si>
  <si>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</si>
  <si>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</si>
  <si>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</si>
  <si>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</si>
  <si>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</si>
  <si>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</si>
  <si>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</si>
  <si>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</si>
  <si>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</si>
  <si>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</si>
  <si>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</si>
  <si>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</si>
  <si>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</si>
  <si>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</si>
  <si>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</si>
  <si>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</si>
  <si>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</si>
  <si>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</si>
  <si>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</si>
  <si>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</si>
  <si>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</si>
  <si>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</si>
  <si>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</si>
  <si>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</si>
  <si>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</si>
  <si>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</si>
  <si>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</si>
  <si>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</si>
  <si>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</si>
  <si>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</si>
  <si>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</si>
  <si>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</si>
  <si>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</si>
  <si>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</si>
  <si>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</si>
  <si>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</si>
  <si>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</si>
  <si>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</si>
  <si>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</si>
  <si>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</si>
  <si>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</si>
  <si>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</si>
  <si>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</si>
  <si>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</si>
  <si>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</si>
  <si>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</si>
  <si>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</si>
  <si>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</si>
  <si>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</si>
  <si>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</si>
  <si>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</si>
  <si>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</si>
  <si>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</si>
  <si>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</si>
  <si>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</si>
  <si>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</si>
  <si>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</si>
  <si>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</si>
  <si>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</si>
  <si>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</si>
  <si>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</si>
  <si>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</si>
  <si>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</si>
  <si>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</si>
  <si>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</si>
  <si>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</si>
  <si>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</si>
  <si>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</si>
  <si>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</si>
  <si>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</si>
  <si>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</si>
  <si>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</si>
  <si>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</si>
  <si>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</si>
  <si>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</si>
  <si>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</si>
  <si>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</si>
  <si>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</si>
  <si>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</si>
  <si>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</si>
  <si>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</si>
  <si>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</si>
  <si>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</si>
  <si>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</si>
  <si>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</si>
  <si>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</si>
  <si>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</si>
  <si>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</si>
  <si>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</si>
  <si>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</si>
  <si>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</si>
  <si>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</si>
  <si>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</si>
  <si>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</si>
  <si>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</si>
  <si>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</si>
  <si>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</si>
  <si>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</si>
  <si>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</si>
  <si>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</si>
  <si>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</si>
  <si>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</si>
  <si>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</si>
  <si>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</si>
  <si>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</si>
  <si>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</si>
  <si>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</si>
  <si>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</si>
  <si>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</si>
  <si>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</si>
  <si>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</si>
  <si>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</si>
  <si>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</si>
  <si>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</si>
  <si>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</si>
  <si>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</si>
  <si>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</si>
  <si>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</si>
  <si>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</si>
  <si>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</si>
  <si>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</si>
  <si>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</si>
  <si>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</si>
  <si>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</si>
  <si>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</si>
  <si>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</si>
  <si>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</si>
  <si>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</si>
  <si>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</si>
  <si>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</si>
  <si>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</si>
  <si>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</si>
  <si>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</si>
  <si>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</si>
  <si>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</si>
  <si>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</si>
  <si>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</si>
  <si>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</si>
  <si>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</si>
  <si>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</si>
  <si>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</si>
  <si>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</si>
  <si>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</si>
  <si>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</si>
  <si>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</si>
  <si>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</si>
  <si>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</si>
  <si>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</si>
  <si>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</si>
  <si>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</si>
  <si>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</si>
  <si>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</si>
  <si>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</si>
  <si>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</si>
  <si>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</si>
  <si>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</si>
  <si>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</si>
  <si>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</si>
  <si>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</si>
  <si>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</si>
  <si>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</si>
  <si>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</si>
  <si>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</si>
  <si>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</si>
  <si>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</si>
  <si>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</si>
  <si>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</si>
  <si>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</si>
  <si>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</si>
  <si>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</si>
  <si>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</si>
  <si>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</si>
  <si>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</si>
  <si>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</si>
  <si>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</si>
  <si>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</si>
  <si>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</si>
  <si>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</si>
  <si>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</si>
  <si>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</si>
  <si>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</si>
  <si>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</si>
  <si>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</si>
  <si>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</si>
  <si>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</si>
  <si>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</si>
  <si>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</si>
  <si>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</si>
  <si>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</si>
  <si>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</si>
  <si>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</si>
  <si>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</si>
  <si>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</si>
  <si>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</si>
  <si>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</si>
  <si>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</si>
  <si>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</si>
  <si>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</si>
  <si>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</si>
  <si>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</si>
  <si>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</si>
  <si>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</si>
  <si>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</si>
  <si>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</si>
  <si>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</si>
  <si>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</si>
  <si>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</si>
  <si>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</si>
  <si>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</si>
  <si>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</si>
  <si>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</si>
  <si>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</si>
  <si>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</si>
  <si>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</si>
  <si>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</si>
  <si>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</si>
  <si>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</si>
  <si>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</si>
  <si>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</si>
  <si>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</si>
  <si>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</si>
  <si>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</si>
  <si>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</si>
  <si>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</si>
  <si>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</si>
  <si>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</si>
  <si>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</si>
  <si>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</si>
  <si>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</si>
  <si>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</si>
  <si>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</si>
  <si>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</si>
  <si>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</si>
  <si>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</si>
  <si>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</si>
  <si>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</si>
  <si>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</si>
  <si>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</si>
  <si>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</si>
  <si>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</si>
  <si>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</si>
  <si>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</si>
  <si>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</si>
  <si>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</si>
  <si>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</si>
  <si>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</si>
  <si>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</si>
  <si>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</si>
  <si>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</si>
  <si>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</si>
  <si>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</si>
  <si>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</si>
  <si>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</si>
  <si>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</si>
  <si>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</si>
  <si>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</si>
  <si>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</si>
  <si>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</si>
  <si>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</si>
  <si>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</si>
  <si>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</si>
  <si>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</si>
  <si>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</si>
  <si>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</si>
  <si>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</si>
  <si>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</si>
  <si>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</si>
  <si>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</si>
  <si>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</si>
  <si>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</si>
  <si>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</si>
  <si>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</si>
  <si>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</si>
  <si>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</si>
  <si>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</si>
  <si>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</si>
  <si>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</si>
  <si>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</si>
  <si>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</si>
  <si>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</si>
  <si>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</si>
  <si>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</si>
  <si>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</si>
  <si>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</si>
  <si>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</si>
  <si>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</si>
  <si>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</si>
  <si>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</si>
  <si>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</si>
  <si>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</si>
  <si>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</si>
  <si>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</si>
  <si>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</si>
  <si>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</si>
  <si>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</si>
  <si>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</si>
  <si>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</si>
  <si>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</si>
  <si>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</si>
  <si>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</si>
  <si>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</si>
  <si>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</si>
  <si>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</si>
  <si>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</si>
  <si>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</si>
  <si>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</si>
  <si>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</si>
  <si>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</si>
  <si>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</si>
  <si>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</si>
  <si>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</si>
  <si>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</si>
  <si>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</si>
  <si>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</si>
  <si>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</si>
  <si>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</si>
  <si>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</si>
  <si>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</si>
  <si>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</si>
  <si>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</si>
  <si>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</si>
  <si>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</si>
  <si>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</si>
  <si>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</si>
  <si>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</si>
  <si>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</si>
  <si>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</si>
  <si>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</si>
  <si>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</si>
  <si>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</si>
  <si>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</si>
  <si>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</si>
  <si>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</si>
  <si>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</si>
  <si>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</si>
  <si>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</si>
  <si>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</si>
  <si>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</si>
  <si>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</si>
  <si>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</si>
  <si>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</si>
  <si>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</si>
  <si>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</si>
  <si>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</si>
  <si>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</si>
  <si>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</si>
  <si>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</si>
  <si>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</si>
  <si>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</si>
  <si>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</si>
  <si>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</si>
  <si>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</si>
  <si>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</si>
  <si>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</si>
  <si>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</si>
  <si>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</si>
  <si>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</si>
  <si>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</si>
  <si>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</si>
  <si>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</si>
  <si>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</si>
  <si>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</si>
  <si>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</si>
  <si>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</si>
  <si>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</si>
  <si>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</si>
  <si>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</si>
  <si>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</si>
  <si>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</si>
  <si>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</si>
  <si>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</si>
  <si>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</si>
  <si>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</si>
  <si>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</si>
  <si>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</si>
  <si>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</si>
  <si>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</si>
  <si>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</si>
  <si>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</si>
  <si>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</si>
  <si>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</si>
  <si>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</si>
  <si>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</si>
  <si>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</si>
  <si>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</si>
  <si>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</si>
  <si>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</si>
  <si>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</si>
  <si>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</si>
  <si>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</si>
  <si>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</si>
  <si>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</si>
  <si>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</si>
  <si>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</si>
  <si>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</si>
  <si>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</si>
  <si>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</si>
  <si>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</si>
  <si>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</si>
  <si>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</si>
  <si>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</si>
  <si>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</si>
  <si>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</si>
  <si>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</si>
  <si>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</si>
  <si>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</si>
  <si>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</si>
  <si>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</si>
  <si>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</si>
  <si>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</si>
  <si>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</si>
  <si>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</si>
  <si>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</si>
  <si>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</si>
  <si>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</si>
  <si>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</si>
  <si>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</si>
  <si>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</si>
  <si>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</si>
  <si>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</si>
  <si>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</si>
  <si>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</si>
  <si>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</si>
  <si>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</si>
  <si>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</si>
  <si>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</si>
  <si>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</si>
  <si>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</si>
  <si>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</si>
  <si>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</si>
  <si>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</si>
  <si>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</si>
  <si>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</si>
  <si>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</si>
  <si>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</si>
  <si>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</si>
  <si>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</si>
  <si>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</si>
  <si>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</si>
  <si>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</si>
  <si>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</si>
  <si>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</si>
  <si>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</si>
  <si>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</si>
  <si>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</si>
  <si>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</si>
  <si>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</si>
  <si>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</si>
  <si>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</si>
  <si>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</si>
  <si>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</si>
  <si>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</si>
  <si>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</si>
  <si>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</si>
  <si>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</si>
  <si>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</si>
  <si>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</si>
  <si>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</si>
  <si>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</si>
  <si>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</si>
  <si>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</si>
  <si>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</si>
  <si>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</si>
  <si>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</si>
  <si>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</si>
  <si>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</si>
  <si>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</si>
  <si>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</si>
  <si>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</si>
  <si>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</si>
  <si>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</si>
  <si>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</si>
  <si>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</si>
  <si>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</si>
  <si>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</si>
  <si>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</si>
  <si>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</si>
  <si>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</si>
  <si>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</si>
  <si>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</si>
  <si>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</si>
  <si>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</si>
  <si>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</si>
  <si>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</si>
  <si>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</si>
  <si>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</si>
  <si>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</si>
  <si>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</si>
  <si>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</si>
  <si>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</si>
  <si>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</si>
  <si>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</si>
  <si>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</si>
  <si>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</si>
  <si>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</si>
  <si>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</si>
  <si>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</si>
  <si>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</si>
  <si>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</si>
  <si>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</si>
  <si>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</si>
  <si>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</si>
  <si>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</si>
  <si>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</si>
  <si>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</si>
  <si>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</si>
  <si>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</si>
  <si>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</si>
  <si>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</si>
  <si>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</si>
  <si>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</si>
  <si>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</si>
  <si>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</si>
  <si>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</si>
  <si>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</si>
  <si>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</si>
  <si>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</si>
  <si>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</si>
  <si>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</si>
  <si>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</si>
  <si>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</si>
  <si>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</si>
  <si>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</si>
  <si>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</si>
  <si>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</si>
  <si>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</si>
  <si>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</si>
  <si>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</si>
  <si>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</si>
  <si>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</si>
  <si>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</si>
  <si>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</si>
  <si>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</si>
  <si>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</si>
  <si>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</si>
  <si>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</si>
  <si>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</si>
  <si>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</si>
  <si>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</si>
  <si>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</si>
  <si>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</si>
  <si>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</si>
  <si>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</si>
  <si>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</si>
  <si>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</si>
  <si>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</si>
  <si>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</si>
  <si>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</si>
  <si>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</si>
  <si>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</si>
  <si>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</si>
  <si>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</si>
  <si>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</si>
  <si>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</si>
  <si>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</si>
  <si>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</si>
  <si>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</si>
  <si>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</si>
  <si>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</si>
  <si>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</si>
  <si>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</si>
  <si>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</si>
  <si>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</si>
  <si>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</si>
  <si>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</si>
  <si>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</si>
  <si>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</si>
  <si>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</si>
  <si>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</si>
  <si>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</si>
  <si>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</si>
  <si>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</si>
  <si>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</si>
  <si>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</si>
  <si>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</si>
  <si>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</si>
  <si>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</si>
  <si>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</si>
  <si>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</si>
  <si>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</si>
  <si>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</si>
  <si>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</si>
  <si>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</si>
  <si>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</si>
  <si>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</si>
  <si>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</si>
  <si>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</si>
  <si>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</si>
  <si>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</si>
  <si>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</si>
  <si>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</si>
  <si>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</si>
  <si>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</si>
  <si>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</si>
  <si>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</si>
  <si>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</si>
  <si>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</si>
  <si>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</si>
  <si>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</si>
  <si>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</si>
  <si>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</si>
  <si>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</si>
  <si>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</si>
  <si>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</si>
  <si>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</si>
  <si>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</si>
  <si>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</si>
  <si>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</si>
  <si>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</si>
  <si>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</si>
  <si>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</si>
  <si>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</si>
  <si>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</si>
  <si>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</si>
  <si>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</si>
  <si>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</si>
  <si>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</si>
  <si>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</si>
  <si>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</si>
  <si>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</si>
  <si>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</si>
  <si>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</si>
  <si>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</si>
  <si>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</si>
  <si>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</si>
  <si>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</si>
  <si>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</si>
  <si>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</si>
  <si>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</si>
  <si>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</si>
  <si>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</si>
  <si>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</si>
  <si>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</si>
  <si>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</si>
  <si>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</si>
  <si>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</si>
  <si>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</si>
  <si>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</si>
  <si>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</si>
  <si>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</si>
  <si>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</si>
  <si>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</si>
  <si>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</si>
  <si>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</si>
  <si>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</si>
  <si>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</si>
  <si>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</si>
  <si>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</si>
  <si>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</si>
  <si>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</si>
  <si>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</si>
  <si>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</si>
  <si>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</si>
  <si>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</si>
  <si>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</si>
  <si>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</si>
  <si>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</si>
  <si>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</si>
  <si>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</si>
  <si>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</si>
  <si>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</si>
  <si>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</si>
  <si>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</si>
  <si>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</si>
  <si>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</si>
  <si>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</si>
  <si>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</si>
  <si>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</si>
  <si>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</si>
  <si>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</si>
  <si>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</si>
  <si>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</si>
  <si>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</si>
  <si>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</si>
  <si>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</si>
  <si>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</si>
  <si>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</si>
  <si>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</si>
  <si>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</si>
  <si>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</si>
  <si>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</si>
  <si>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</si>
  <si>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</si>
  <si>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</si>
  <si>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</si>
  <si>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</si>
  <si>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</si>
  <si>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</si>
  <si>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</si>
  <si>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</si>
  <si>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</si>
  <si>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</si>
  <si>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</si>
  <si>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</si>
  <si>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</si>
  <si>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</si>
  <si>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</si>
  <si>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</si>
  <si>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</si>
  <si>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</si>
  <si>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</si>
  <si>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</si>
  <si>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</si>
  <si>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</si>
  <si>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</si>
  <si>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</si>
  <si>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</si>
  <si>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</si>
  <si>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</si>
  <si>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</si>
  <si>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</si>
  <si>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</si>
  <si>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</si>
  <si>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</si>
  <si>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</si>
  <si>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</si>
  <si>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</si>
  <si>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</si>
  <si>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</si>
  <si>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</si>
  <si>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</si>
  <si>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</si>
  <si>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</si>
  <si>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</si>
  <si>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</si>
  <si>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</si>
  <si>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</si>
  <si>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</si>
  <si>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</si>
  <si>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</si>
  <si>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</si>
  <si>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</si>
  <si>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</si>
  <si>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</si>
  <si>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</si>
  <si>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</si>
  <si>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</si>
  <si>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</si>
  <si>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</si>
  <si>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</si>
  <si>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</si>
  <si>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</si>
  <si>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</si>
  <si>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</si>
  <si>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</si>
  <si>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</si>
  <si>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</si>
  <si>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</si>
  <si>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</si>
  <si>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</si>
  <si>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</si>
  <si>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</si>
  <si>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</si>
  <si>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</si>
  <si>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</si>
  <si>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</si>
  <si>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</si>
  <si>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</si>
  <si>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</si>
  <si>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</si>
  <si>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</si>
  <si>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</si>
  <si>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</si>
  <si>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</si>
  <si>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</si>
  <si>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</si>
  <si>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</si>
  <si>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</si>
  <si>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</si>
  <si>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</si>
  <si>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</si>
  <si>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</si>
  <si>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</si>
  <si>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</si>
  <si>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</si>
  <si>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</si>
  <si>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</si>
  <si>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</si>
  <si>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</si>
  <si>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</si>
  <si>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</si>
  <si>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</si>
  <si>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</si>
  <si>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</si>
  <si>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</si>
  <si>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</si>
  <si>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</si>
  <si>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</si>
  <si>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</si>
  <si>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</si>
  <si>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</si>
  <si>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</si>
  <si>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</si>
  <si>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</si>
  <si>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</si>
  <si>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</si>
  <si>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</si>
  <si>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</si>
  <si>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</si>
  <si>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</si>
  <si>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</si>
  <si>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</si>
  <si>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</si>
  <si>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</si>
  <si>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</si>
  <si>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</si>
  <si>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</si>
  <si>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</si>
  <si>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</si>
  <si>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</si>
  <si>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</si>
  <si>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</si>
  <si>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</si>
  <si>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</si>
  <si>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</si>
  <si>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</si>
  <si>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</si>
  <si>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</si>
  <si>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</si>
  <si>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</si>
  <si>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</si>
  <si>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</si>
  <si>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</si>
  <si>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</si>
  <si>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</si>
  <si>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</si>
  <si>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</si>
  <si>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</si>
  <si>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</si>
  <si>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</si>
  <si>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</si>
  <si>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</si>
  <si>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</si>
  <si>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</si>
  <si>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</si>
  <si>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</si>
  <si>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</si>
  <si>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</si>
  <si>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</si>
  <si>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</si>
  <si>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</si>
  <si>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</si>
  <si>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</si>
  <si>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</si>
  <si>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</si>
  <si>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</si>
  <si>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</si>
  <si>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</si>
  <si>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</si>
  <si>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</si>
  <si>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</si>
  <si>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</si>
  <si>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</si>
  <si>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</si>
  <si>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</si>
  <si>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</si>
  <si>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</si>
  <si>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</si>
  <si>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</si>
  <si>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</si>
  <si>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</si>
  <si>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</si>
  <si>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</si>
  <si>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</si>
  <si>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</si>
  <si>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</si>
  <si>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</si>
  <si>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</si>
  <si>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</si>
  <si>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</si>
  <si>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</si>
  <si>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</si>
  <si>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</si>
  <si>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</si>
  <si>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</si>
  <si>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</si>
  <si>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</si>
  <si>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</si>
  <si>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</si>
  <si>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</si>
  <si>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</si>
  <si>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</si>
  <si>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</si>
  <si>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</si>
  <si>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</si>
  <si>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</si>
  <si>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</si>
  <si>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</si>
  <si>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</si>
  <si>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</si>
  <si>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</si>
  <si>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</si>
  <si>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</si>
  <si>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</si>
  <si>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</si>
  <si>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</si>
  <si>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</si>
  <si>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</si>
  <si>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</si>
  <si>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</si>
  <si>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</si>
  <si>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</si>
  <si>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</si>
  <si>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</si>
  <si>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</si>
  <si>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</si>
  <si>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</si>
  <si>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</si>
  <si>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</si>
  <si>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</si>
  <si>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</si>
  <si>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</si>
  <si>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</si>
  <si>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</si>
  <si>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</si>
  <si>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</si>
  <si>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</si>
  <si>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</si>
  <si>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</si>
  <si>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</si>
  <si>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</si>
  <si>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</si>
  <si>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</si>
  <si>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</si>
  <si>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</si>
  <si>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</si>
  <si>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</si>
  <si>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</si>
  <si>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</si>
  <si>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</si>
  <si>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</si>
  <si>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</si>
  <si>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</si>
  <si>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</si>
  <si>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</si>
  <si>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</si>
  <si>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</si>
  <si>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</si>
  <si>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</si>
  <si>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</si>
  <si>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</si>
  <si>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</si>
  <si>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</si>
  <si>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</si>
  <si>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</si>
  <si>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</si>
  <si>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</si>
  <si>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</si>
  <si>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</si>
  <si>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</si>
  <si>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</si>
  <si>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</si>
  <si>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</si>
  <si>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</si>
  <si>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</si>
  <si>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</si>
  <si>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</si>
  <si>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</si>
  <si>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</si>
  <si>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</si>
  <si>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</si>
  <si>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</si>
  <si>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</si>
  <si>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</si>
  <si>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</si>
  <si>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</si>
  <si>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</si>
  <si>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</si>
  <si>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</si>
  <si>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</si>
  <si>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</si>
  <si>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</si>
  <si>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</si>
  <si>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</si>
  <si>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</si>
  <si>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</si>
  <si>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</si>
  <si>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</si>
  <si>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</si>
  <si>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</si>
  <si>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</si>
  <si>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</si>
  <si>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</si>
  <si>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</si>
  <si>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</si>
  <si>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</si>
  <si>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</si>
  <si>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</si>
  <si>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</si>
  <si>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</si>
  <si>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</si>
  <si>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</si>
  <si>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</si>
  <si>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</si>
  <si>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</si>
  <si>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</si>
  <si>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</si>
  <si>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</si>
  <si>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</si>
  <si>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</si>
  <si>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</si>
  <si>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</si>
  <si>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</si>
  <si>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</si>
  <si>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</si>
  <si>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</si>
  <si>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</si>
  <si>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</si>
  <si>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</si>
  <si>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</si>
  <si>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</si>
  <si>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</si>
  <si>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</si>
  <si>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</si>
  <si>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</si>
  <si>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</si>
  <si>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</si>
  <si>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</si>
  <si>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</si>
  <si>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</si>
  <si>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</si>
  <si>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</si>
  <si>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</si>
  <si>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</si>
  <si>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</si>
  <si>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</si>
  <si>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</si>
  <si>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</si>
  <si>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</si>
  <si>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</si>
  <si>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</si>
  <si>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</si>
  <si>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</si>
  <si>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</si>
  <si>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</si>
  <si>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</si>
  <si>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</si>
  <si>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</si>
  <si>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</si>
  <si>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</si>
  <si>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</si>
  <si>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</si>
  <si>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</si>
  <si>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</si>
  <si>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</si>
  <si>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</si>
  <si>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</si>
  <si>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</si>
  <si>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</si>
  <si>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</si>
  <si>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</si>
  <si>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</si>
  <si>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</si>
  <si>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</si>
  <si>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</si>
  <si>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</si>
  <si>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</si>
  <si>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</si>
  <si>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</si>
  <si>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</si>
  <si>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</si>
  <si>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</si>
  <si>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</si>
  <si>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</si>
  <si>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</si>
  <si>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</si>
  <si>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</si>
  <si>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</si>
  <si>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</si>
  <si>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</si>
  <si>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</si>
  <si>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</si>
  <si>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</si>
  <si>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</si>
  <si>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</si>
  <si>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</si>
  <si>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</si>
  <si>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</si>
  <si>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</si>
  <si>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</si>
  <si>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</si>
  <si>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</si>
  <si>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</si>
  <si>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</si>
  <si>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</si>
  <si>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</si>
  <si>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</si>
  <si>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</si>
  <si>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</si>
  <si>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</si>
  <si>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</si>
  <si>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</si>
  <si>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</si>
  <si>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</si>
  <si>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</si>
  <si>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</si>
  <si>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</si>
  <si>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</si>
  <si>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</si>
  <si>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</si>
  <si>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</si>
  <si>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</si>
  <si>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</si>
  <si>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</si>
  <si>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</si>
  <si>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</si>
  <si>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</si>
  <si>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</si>
  <si>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</si>
  <si>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</si>
  <si>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</si>
  <si>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</si>
  <si>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</si>
  <si>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</si>
  <si>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</si>
  <si>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</si>
  <si>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</si>
  <si>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</si>
  <si>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</si>
  <si>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</si>
  <si>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</si>
  <si>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</si>
  <si>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</si>
  <si>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</si>
  <si>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</si>
  <si>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</si>
  <si>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</si>
  <si>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</si>
  <si>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</si>
  <si>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</si>
  <si>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</si>
  <si>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</si>
  <si>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</si>
  <si>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</si>
  <si>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</si>
  <si>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</si>
  <si>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</si>
  <si>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</si>
  <si>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</si>
  <si>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</si>
  <si>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</si>
  <si>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</si>
  <si>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</si>
  <si>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</si>
  <si>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</si>
  <si>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</si>
  <si>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</si>
  <si>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</si>
  <si>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</si>
  <si>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</si>
  <si>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</si>
  <si>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</si>
  <si>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</si>
  <si>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</si>
  <si>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</si>
  <si>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</si>
  <si>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</si>
  <si>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</si>
  <si>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</si>
  <si>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</si>
  <si>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</si>
  <si>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</si>
  <si>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</si>
  <si>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</si>
  <si>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</si>
  <si>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</si>
  <si>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</si>
  <si>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</si>
  <si>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</si>
  <si>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</si>
  <si>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</si>
  <si>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</si>
  <si>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</si>
  <si>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</si>
  <si>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</si>
  <si>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</si>
  <si>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</si>
  <si>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</si>
  <si>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</si>
  <si>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</si>
  <si>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</si>
  <si>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</si>
  <si>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</si>
  <si>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</si>
  <si>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</si>
  <si>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</si>
  <si>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</si>
  <si>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</si>
  <si>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</si>
  <si>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</si>
  <si>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</si>
  <si>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</si>
  <si>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</si>
  <si>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</si>
  <si>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</si>
  <si>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</si>
  <si>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</si>
  <si>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</si>
  <si>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</si>
  <si>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</si>
  <si>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</si>
  <si>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</si>
  <si>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</si>
  <si>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</si>
  <si>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</si>
  <si>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</si>
  <si>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</si>
  <si>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</si>
  <si>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</si>
  <si>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</si>
  <si>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</si>
  <si>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</si>
  <si>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</si>
  <si>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</si>
  <si>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</si>
  <si>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</si>
  <si>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</si>
  <si>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</si>
  <si>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</si>
  <si>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</si>
  <si>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</si>
  <si>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</si>
  <si>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</si>
  <si>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</si>
  <si>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</si>
  <si>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</si>
  <si>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</si>
  <si>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</si>
  <si>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</si>
  <si>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</si>
  <si>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</si>
  <si>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</si>
  <si>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</si>
  <si>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</si>
  <si>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</si>
  <si>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</si>
  <si>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</si>
  <si>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</si>
  <si>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</si>
  <si>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</si>
  <si>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</si>
  <si>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</si>
  <si>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</si>
  <si>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</si>
  <si>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</si>
  <si>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</si>
  <si>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</si>
  <si>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</si>
  <si>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</si>
  <si>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</si>
  <si>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</si>
  <si>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</si>
  <si>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</si>
  <si>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</si>
  <si>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</si>
  <si>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</si>
  <si>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</si>
  <si>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</si>
  <si>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</si>
  <si>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</si>
  <si>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</si>
  <si>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</si>
  <si>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</si>
  <si>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</si>
  <si>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</si>
  <si>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</si>
  <si>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</si>
  <si>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</si>
  <si>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</si>
  <si>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</si>
  <si>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</si>
  <si>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</si>
  <si>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</si>
  <si>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</si>
  <si>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</si>
  <si>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</si>
  <si>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</si>
  <si>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</si>
  <si>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</si>
  <si>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</si>
  <si>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</si>
  <si>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</si>
  <si>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</si>
  <si>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</si>
  <si>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</si>
  <si>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</si>
  <si>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</si>
  <si>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</si>
  <si>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</si>
  <si>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</si>
  <si>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</si>
  <si>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</si>
  <si>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</si>
  <si>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</si>
  <si>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</si>
  <si>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</si>
  <si>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</si>
  <si>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</si>
  <si>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</si>
  <si>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</si>
  <si>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</si>
  <si>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</si>
  <si>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</si>
  <si>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</si>
  <si>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</si>
  <si>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</si>
  <si>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</si>
  <si>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</si>
  <si>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</si>
  <si>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</si>
  <si>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</si>
  <si>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</si>
  <si>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</si>
  <si>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</si>
  <si>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</si>
  <si>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</si>
  <si>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</si>
  <si>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</si>
  <si>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</si>
  <si>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</si>
  <si>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</si>
  <si>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</si>
  <si>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</si>
  <si>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</si>
  <si>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</si>
  <si>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</si>
  <si>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</si>
  <si>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</si>
  <si>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</si>
  <si>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</si>
  <si>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</si>
  <si>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</si>
  <si>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</si>
  <si>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</si>
  <si>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</si>
  <si>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</si>
  <si>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</si>
  <si>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</si>
  <si>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</si>
  <si>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</si>
  <si>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</si>
  <si>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</si>
  <si>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</si>
  <si>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</si>
  <si>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</si>
  <si>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</si>
  <si>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</si>
  <si>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</si>
  <si>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</si>
  <si>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</si>
  <si>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</si>
  <si>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</si>
  <si>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</si>
  <si>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</si>
  <si>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</si>
  <si>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</si>
  <si>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</si>
  <si>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</si>
  <si>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</si>
  <si>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</si>
  <si>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</si>
  <si>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</si>
  <si>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</si>
  <si>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</si>
  <si>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</si>
  <si>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</si>
  <si>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</si>
  <si>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</si>
  <si>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</si>
  <si>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</si>
  <si>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</si>
  <si>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</si>
  <si>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</si>
  <si>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</si>
  <si>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</si>
  <si>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</si>
  <si>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</si>
  <si>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</si>
  <si>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</si>
  <si>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</si>
  <si>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</si>
  <si>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</si>
  <si>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</si>
  <si>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</si>
  <si>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</si>
  <si>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</si>
  <si>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</si>
  <si>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</si>
  <si>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</si>
  <si>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</si>
  <si>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</si>
  <si>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</si>
  <si>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</si>
  <si>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</si>
  <si>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</si>
  <si>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</si>
  <si>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</si>
  <si>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</si>
  <si>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</si>
  <si>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</si>
  <si>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</si>
  <si>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</si>
  <si>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</si>
  <si>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</si>
  <si>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</si>
  <si>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</si>
  <si>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</si>
  <si>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</si>
  <si>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</si>
  <si>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</si>
  <si>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</si>
  <si>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</si>
  <si>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</si>
  <si>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</si>
  <si>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</si>
  <si>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</si>
  <si>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</si>
  <si>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</si>
  <si>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</si>
  <si>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</si>
  <si>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</si>
  <si>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</si>
  <si>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</si>
  <si>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</si>
  <si>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</si>
  <si>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</si>
  <si>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</si>
  <si>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</si>
  <si>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</si>
  <si>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</si>
  <si>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</si>
  <si>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</si>
  <si>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</si>
  <si>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</si>
  <si>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</si>
  <si>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</si>
  <si>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</si>
  <si>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</si>
  <si>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</si>
  <si>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</si>
  <si>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</si>
  <si>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</si>
  <si>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</si>
  <si>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</si>
  <si>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</si>
  <si>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</si>
  <si>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</si>
  <si>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</si>
  <si>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</si>
  <si>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</si>
  <si>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</si>
  <si>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</si>
  <si>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</si>
  <si>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</si>
  <si>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</si>
  <si>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</si>
  <si>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</si>
  <si>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</si>
  <si>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</si>
  <si>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</si>
  <si>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</si>
  <si>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</si>
  <si>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</si>
  <si>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</si>
  <si>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</si>
  <si>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</si>
  <si>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</si>
  <si>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</si>
  <si>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</si>
  <si>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</si>
  <si>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</si>
  <si>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</si>
  <si>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</si>
  <si>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</si>
  <si>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</si>
  <si>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</si>
  <si>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</si>
  <si>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</si>
  <si>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</si>
  <si>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</si>
  <si>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</si>
  <si>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</si>
  <si>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</si>
  <si>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</si>
  <si>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</si>
  <si>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</si>
  <si>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</si>
  <si>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</si>
  <si>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</si>
  <si>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</si>
  <si>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</si>
  <si>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</si>
  <si>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</si>
  <si>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</si>
  <si>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</si>
  <si>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</si>
  <si>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</si>
  <si>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</si>
  <si>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</si>
  <si>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</si>
  <si>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</si>
  <si>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</si>
  <si>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</si>
  <si>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</si>
  <si>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</si>
  <si>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</si>
  <si>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</si>
  <si>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</si>
  <si>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</si>
  <si>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</si>
  <si>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</si>
  <si>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</si>
  <si>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</si>
  <si>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</si>
  <si>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</si>
  <si>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</si>
  <si>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</si>
  <si>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</si>
  <si>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</si>
  <si>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</si>
  <si>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</si>
  <si>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</si>
  <si>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</si>
  <si>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</si>
  <si>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</si>
  <si>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</si>
  <si>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</si>
  <si>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</si>
  <si>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</si>
  <si>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</si>
  <si>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</si>
  <si>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</si>
  <si>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</si>
  <si>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</si>
  <si>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</si>
  <si>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</si>
  <si>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</si>
  <si>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</si>
  <si>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</si>
  <si>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</si>
  <si>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</si>
  <si>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</si>
  <si>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</si>
  <si>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</si>
  <si>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</si>
  <si>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</si>
  <si>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</si>
  <si>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</si>
  <si>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</si>
  <si>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</si>
  <si>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</si>
  <si>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</si>
  <si>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</si>
  <si>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</si>
  <si>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</si>
  <si>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</si>
  <si>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</si>
  <si>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</si>
  <si>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</si>
  <si>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</si>
  <si>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</si>
  <si>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</si>
  <si>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</si>
  <si>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</si>
  <si>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</si>
  <si>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</si>
  <si>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</si>
  <si>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</si>
  <si>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</si>
  <si>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</si>
  <si>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</si>
  <si>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</si>
  <si>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</si>
  <si>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</si>
  <si>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</si>
  <si>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</si>
  <si>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</si>
  <si>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</si>
  <si>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</si>
  <si>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</si>
  <si>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</si>
  <si>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</si>
  <si>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</si>
  <si>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</si>
  <si>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</si>
  <si>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</si>
  <si>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</si>
  <si>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</si>
  <si>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</si>
  <si>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</si>
  <si>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</si>
  <si>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</si>
  <si>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</si>
  <si>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</si>
  <si>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</si>
  <si>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</si>
  <si>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</si>
  <si>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</si>
  <si>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</si>
  <si>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</si>
  <si>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</si>
  <si>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</si>
  <si>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</si>
  <si>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</si>
  <si>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</si>
  <si>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</si>
  <si>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</si>
  <si>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</si>
  <si>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</si>
  <si>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</si>
  <si>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</si>
  <si>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</si>
  <si>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</si>
  <si>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</si>
  <si>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</si>
  <si>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</si>
  <si>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</si>
  <si>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</si>
  <si>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</si>
  <si>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</si>
  <si>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</si>
  <si>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</si>
  <si>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</si>
  <si>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</si>
  <si>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</si>
  <si>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</si>
  <si>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</si>
  <si>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</si>
  <si>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</si>
  <si>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</si>
  <si>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</si>
  <si>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</si>
  <si>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</si>
  <si>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</si>
  <si>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</si>
  <si>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</si>
  <si>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</si>
  <si>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</si>
  <si>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</si>
  <si>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</si>
  <si>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</si>
  <si>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</si>
  <si>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</si>
  <si>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</si>
  <si>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</si>
  <si>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</si>
  <si>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</si>
  <si>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</si>
  <si>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</si>
  <si>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</si>
  <si>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</si>
  <si>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</si>
  <si>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</si>
  <si>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</si>
  <si>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</si>
  <si>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</si>
  <si>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</si>
  <si>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</si>
  <si>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</si>
  <si>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</si>
  <si>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</si>
  <si>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</si>
  <si>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</si>
  <si>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</si>
  <si>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</si>
  <si>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</si>
  <si>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</si>
  <si>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</si>
  <si>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</si>
  <si>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</si>
  <si>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</si>
  <si>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</si>
  <si>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</si>
  <si>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</si>
  <si>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</si>
  <si>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</si>
  <si>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</si>
  <si>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</si>
  <si>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</si>
  <si>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</si>
  <si>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</si>
  <si>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</si>
  <si>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</si>
  <si>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</si>
  <si>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</si>
  <si>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</si>
  <si>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</si>
  <si>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</si>
  <si>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</si>
  <si>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</si>
  <si>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</si>
  <si>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</si>
  <si>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</si>
  <si>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</si>
  <si>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</si>
  <si>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</si>
  <si>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</si>
  <si>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</si>
  <si>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</si>
  <si>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</si>
  <si>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</si>
  <si>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</si>
  <si>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</si>
  <si>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</si>
  <si>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</si>
  <si>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</si>
  <si>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</si>
  <si>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</si>
  <si>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</si>
  <si>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</si>
  <si>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</si>
  <si>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</si>
  <si>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</si>
  <si>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</si>
  <si>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</si>
  <si>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</si>
  <si>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</si>
  <si>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</si>
  <si>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</si>
  <si>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</si>
  <si>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</si>
  <si>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</si>
  <si>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</si>
  <si>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</si>
  <si>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</si>
  <si>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</si>
  <si>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</si>
  <si>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</si>
  <si>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</si>
  <si>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</si>
  <si>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</si>
  <si>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</si>
  <si>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</si>
  <si>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</si>
  <si>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</si>
  <si>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</si>
  <si>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</si>
  <si>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</si>
  <si>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</si>
  <si>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</si>
  <si>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</si>
  <si>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</si>
  <si>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</si>
  <si>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</si>
  <si>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</si>
  <si>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</si>
  <si>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</si>
  <si>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</si>
  <si>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</si>
  <si>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</si>
  <si>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</si>
  <si>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</si>
  <si>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</si>
  <si>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</si>
  <si>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</si>
  <si>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</si>
  <si>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</si>
  <si>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</si>
  <si>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</si>
  <si>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</si>
  <si>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</si>
  <si>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</si>
  <si>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</si>
  <si>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</si>
  <si>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</si>
  <si>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</si>
  <si>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</si>
  <si>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</si>
  <si>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</si>
  <si>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</si>
  <si>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</si>
  <si>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</si>
  <si>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</si>
  <si>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</si>
  <si>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</si>
  <si>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</si>
  <si>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</si>
  <si>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</si>
  <si>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</si>
  <si>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</si>
  <si>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</si>
  <si>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</si>
  <si>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</si>
  <si>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</si>
  <si>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</si>
  <si>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</si>
  <si>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</si>
  <si>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</si>
  <si>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</si>
  <si>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</si>
  <si>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</si>
  <si>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</si>
  <si>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</si>
  <si>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</si>
  <si>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</si>
  <si>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</si>
  <si>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</si>
  <si>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</si>
  <si>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</si>
  <si>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</si>
  <si>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</si>
  <si>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</si>
  <si>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</si>
  <si>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</si>
  <si>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</si>
  <si>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</si>
  <si>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</si>
  <si>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</si>
  <si>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</si>
  <si>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</si>
  <si>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</si>
  <si>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</si>
  <si>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</si>
  <si>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</si>
  <si>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</si>
  <si>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</si>
  <si>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</si>
  <si>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</si>
  <si>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</si>
  <si>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</si>
  <si>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</si>
  <si>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</si>
  <si>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</si>
  <si>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</si>
  <si>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</si>
  <si>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</si>
  <si>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</si>
  <si>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</si>
  <si>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</si>
  <si>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</si>
  <si>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</si>
  <si>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</si>
  <si>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</si>
  <si>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</si>
  <si>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</si>
  <si>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</si>
  <si>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</si>
  <si>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</si>
  <si>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</si>
  <si>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</si>
  <si>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</si>
  <si>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</si>
  <si>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</si>
  <si>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</si>
  <si>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</si>
  <si>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</si>
  <si>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</si>
  <si>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</si>
  <si>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</si>
  <si>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</si>
  <si>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</si>
  <si>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</si>
  <si>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</si>
  <si>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</si>
  <si>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</si>
  <si>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</si>
  <si>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</si>
  <si>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</si>
  <si>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</si>
  <si>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</si>
  <si>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</si>
  <si>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</si>
  <si>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</si>
  <si>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</si>
  <si>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</si>
  <si>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</si>
  <si>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</si>
  <si>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</si>
  <si>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</si>
  <si>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</si>
  <si>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</si>
  <si>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</si>
  <si>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</si>
  <si>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</si>
  <si>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</si>
  <si>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</si>
  <si>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</si>
  <si>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</si>
  <si>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</si>
  <si>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</si>
  <si>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</si>
  <si>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</si>
  <si>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</si>
  <si>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</si>
  <si>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</si>
  <si>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</si>
  <si>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</si>
  <si>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</si>
  <si>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</si>
  <si>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</si>
  <si>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</si>
  <si>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</si>
  <si>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</si>
  <si>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</si>
  <si>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</si>
  <si>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</si>
  <si>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</si>
  <si>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</si>
  <si>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</si>
  <si>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</si>
  <si>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</si>
  <si>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</si>
  <si>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</si>
  <si>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</si>
  <si>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</si>
  <si>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</si>
  <si>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</si>
  <si>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</si>
  <si>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</si>
  <si>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</si>
  <si>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</si>
  <si>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</si>
  <si>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</si>
  <si>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</si>
  <si>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</si>
  <si>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</si>
  <si>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</si>
  <si>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</si>
  <si>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</si>
  <si>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</si>
  <si>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</si>
  <si>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</si>
  <si>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</si>
  <si>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</si>
  <si>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</si>
  <si>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</si>
  <si>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</si>
  <si>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</si>
  <si>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</si>
  <si>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</si>
  <si>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</si>
  <si>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</si>
  <si>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</si>
  <si>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</si>
  <si>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</si>
  <si>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</si>
  <si>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</si>
  <si>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</si>
  <si>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</si>
  <si>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</si>
  <si>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</si>
  <si>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</si>
  <si>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</si>
  <si>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</si>
  <si>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</si>
  <si>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</si>
  <si>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</si>
  <si>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</si>
  <si>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</si>
  <si>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</si>
  <si>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</si>
  <si>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</si>
  <si>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</si>
  <si>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</si>
  <si>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</si>
  <si>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</si>
  <si>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</si>
  <si>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</si>
  <si>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</si>
  <si>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</si>
  <si>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</si>
  <si>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</si>
  <si>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</si>
  <si>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</si>
  <si>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</si>
  <si>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</si>
  <si>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</si>
  <si>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</si>
  <si>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</si>
  <si>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</si>
  <si>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</si>
  <si>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</si>
  <si>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</si>
  <si>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</si>
  <si>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</si>
  <si>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</si>
  <si>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</si>
  <si>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</si>
  <si>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</si>
  <si>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</si>
  <si>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</si>
  <si>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</si>
  <si>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</si>
  <si>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</si>
  <si>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</si>
  <si>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</si>
  <si>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</si>
  <si>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</si>
  <si>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</si>
  <si>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</si>
  <si>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</si>
  <si>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</si>
  <si>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</si>
  <si>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</si>
  <si>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</si>
  <si>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</si>
  <si>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</si>
  <si>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</si>
  <si>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</si>
  <si>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</si>
  <si>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</si>
  <si>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</si>
  <si>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</si>
  <si>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</si>
  <si>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</si>
  <si>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</si>
  <si>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</si>
  <si>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</si>
  <si>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</si>
  <si>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</si>
  <si>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</si>
  <si>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</si>
  <si>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</si>
  <si>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</si>
  <si>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</si>
  <si>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</si>
  <si>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</si>
  <si>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</si>
  <si>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</si>
  <si>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</si>
  <si>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</si>
  <si>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</si>
  <si>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</si>
  <si>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</si>
  <si>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</si>
  <si>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</si>
  <si>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</si>
  <si>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</si>
  <si>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</si>
  <si>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</si>
  <si>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</si>
  <si>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</si>
  <si>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</si>
  <si>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</si>
  <si>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</si>
  <si>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</si>
  <si>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</si>
  <si>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</si>
  <si>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</si>
  <si>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</si>
  <si>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</si>
  <si>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</si>
  <si>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</si>
  <si>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</si>
  <si>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</si>
  <si>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</si>
  <si>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</si>
  <si>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</si>
  <si>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</si>
  <si>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</si>
  <si>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</si>
  <si>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</si>
  <si>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</si>
  <si>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</si>
  <si>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</si>
  <si>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</si>
  <si>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</si>
  <si>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</si>
  <si>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</si>
  <si>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</si>
  <si>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</si>
  <si>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</si>
  <si>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</si>
  <si>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</si>
  <si>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</si>
  <si>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</si>
  <si>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</si>
  <si>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</si>
  <si>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</si>
  <si>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</si>
  <si>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</si>
  <si>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</si>
  <si>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</si>
  <si>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</si>
  <si>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</si>
  <si>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</si>
  <si>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</si>
  <si>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</si>
  <si>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</si>
  <si>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</si>
  <si>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</si>
  <si>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</si>
  <si>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</si>
  <si>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</si>
  <si>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</si>
  <si>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</si>
  <si>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</si>
  <si>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</si>
  <si>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</si>
  <si>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</si>
  <si>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</si>
  <si>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</si>
  <si>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</si>
  <si>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</si>
  <si>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</si>
  <si>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</si>
  <si>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</si>
  <si>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</si>
  <si>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</si>
  <si>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</si>
  <si>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</si>
  <si>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</si>
  <si>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</si>
  <si>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</si>
  <si>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</si>
  <si>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</si>
  <si>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</si>
  <si>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</si>
  <si>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</si>
  <si>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</si>
  <si>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</si>
  <si>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</si>
  <si>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</si>
  <si>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</si>
  <si>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</si>
  <si>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</si>
  <si>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</si>
  <si>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</si>
  <si>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</si>
  <si>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</si>
  <si>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</si>
  <si>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</si>
  <si>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</si>
  <si>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</si>
  <si>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</si>
  <si>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</si>
  <si>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</si>
  <si>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</si>
  <si>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</si>
  <si>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</si>
  <si>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</si>
  <si>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</si>
  <si>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</si>
  <si>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</si>
  <si>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</si>
  <si>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</si>
  <si>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</si>
  <si>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</si>
  <si>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</si>
  <si>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</si>
  <si>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</si>
  <si>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</si>
  <si>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</si>
  <si>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</si>
  <si>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</si>
  <si>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</si>
  <si>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</si>
  <si>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</si>
  <si>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</si>
  <si>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</si>
  <si>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</si>
  <si>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</si>
  <si>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</si>
  <si>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</si>
  <si>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</si>
  <si>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</si>
  <si>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</si>
  <si>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</si>
  <si>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</si>
  <si>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</si>
  <si>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</si>
  <si>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</si>
  <si>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</si>
  <si>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</si>
  <si>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</si>
  <si>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</si>
  <si>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</si>
  <si>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</si>
  <si>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</si>
  <si>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</si>
  <si>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</si>
  <si>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</si>
  <si>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</si>
  <si>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</si>
  <si>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</si>
  <si>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</si>
  <si>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</si>
  <si>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</si>
  <si>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</si>
  <si>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</si>
  <si>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</si>
  <si>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</si>
  <si>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</si>
  <si>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</si>
  <si>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</si>
  <si>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</si>
  <si>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</si>
  <si>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</si>
  <si>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</si>
  <si>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</si>
  <si>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</si>
  <si>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</si>
  <si>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</si>
  <si>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</si>
  <si>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</si>
  <si>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</si>
  <si>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</si>
  <si>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</si>
  <si>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</si>
  <si>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</si>
  <si>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</si>
  <si>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</si>
  <si>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</si>
  <si>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</si>
  <si>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</si>
  <si>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</si>
  <si>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</si>
  <si>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</si>
  <si>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</si>
  <si>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</si>
  <si>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</si>
  <si>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</si>
  <si>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</si>
  <si>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</si>
  <si>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</si>
  <si>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</si>
  <si>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</si>
  <si>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</si>
  <si>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</si>
  <si>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</si>
  <si>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</si>
  <si>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</si>
  <si>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</si>
  <si>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</si>
  <si>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</si>
  <si>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</si>
  <si>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</si>
  <si>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</si>
  <si>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</si>
  <si>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</si>
  <si>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</si>
  <si>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</si>
  <si>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</si>
  <si>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</si>
  <si>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</si>
  <si>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</si>
  <si>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</si>
  <si>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</si>
  <si>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</si>
  <si>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</si>
  <si>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</si>
  <si>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</si>
  <si>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</si>
  <si>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</si>
  <si>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</si>
  <si>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</si>
  <si>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</si>
  <si>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</si>
  <si>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</si>
  <si>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</si>
  <si>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</si>
  <si>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</si>
  <si>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</si>
  <si>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</si>
  <si>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</si>
  <si>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</si>
  <si>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</si>
  <si>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</si>
  <si>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</si>
  <si>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</si>
  <si>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</si>
  <si>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</si>
  <si>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</si>
  <si>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</si>
  <si>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</si>
  <si>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</si>
  <si>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</si>
  <si>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</si>
  <si>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</si>
  <si>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</si>
  <si>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</si>
  <si>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</si>
  <si>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</si>
  <si>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</si>
  <si>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</si>
  <si>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</si>
  <si>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</si>
  <si>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</si>
  <si>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</si>
  <si>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</si>
  <si>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</si>
  <si>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</si>
  <si>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</si>
  <si>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</si>
  <si>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</si>
  <si>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</si>
  <si>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</si>
  <si>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</si>
  <si>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</si>
  <si>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</si>
  <si>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</si>
  <si>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</si>
  <si>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</si>
  <si>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</si>
  <si>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</si>
  <si>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</si>
  <si>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</si>
  <si>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</si>
  <si>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</si>
  <si>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</si>
  <si>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</si>
  <si>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</si>
  <si>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</si>
  <si>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</si>
  <si>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</si>
  <si>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</si>
  <si>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</si>
  <si>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</si>
  <si>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</si>
  <si>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</si>
  <si>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</si>
  <si>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</si>
  <si>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</si>
  <si>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</si>
  <si>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</si>
  <si>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</si>
  <si>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</si>
  <si>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</si>
  <si>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</si>
  <si>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</si>
  <si>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</si>
  <si>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</si>
  <si>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</si>
  <si>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</si>
  <si>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</si>
  <si>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</si>
  <si>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</si>
  <si>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</si>
  <si>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</si>
  <si>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</si>
  <si>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</si>
  <si>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</si>
  <si>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</si>
  <si>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</si>
  <si>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</si>
  <si>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</si>
  <si>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</si>
  <si>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</si>
  <si>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</si>
  <si>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</si>
  <si>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</si>
  <si>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</si>
  <si>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</si>
  <si>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</si>
  <si>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</si>
  <si>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</si>
  <si>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</si>
  <si>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</si>
  <si>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</si>
  <si>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</si>
  <si>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</si>
  <si>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</si>
  <si>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</si>
  <si>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</si>
  <si>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</si>
  <si>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</si>
  <si>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</si>
  <si>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</si>
  <si>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</si>
  <si>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</si>
  <si>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</si>
  <si>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</si>
  <si>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</si>
  <si>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</si>
  <si>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</si>
  <si>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</si>
  <si>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</si>
  <si>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</si>
  <si>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</si>
  <si>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</si>
  <si>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</si>
  <si>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</si>
  <si>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</si>
  <si>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</si>
  <si>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</si>
  <si>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</si>
  <si>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</si>
  <si>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</si>
  <si>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</si>
  <si>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</si>
  <si>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</si>
  <si>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</si>
  <si>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</si>
  <si>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</si>
  <si>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</si>
  <si>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</si>
  <si>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</si>
  <si>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</si>
  <si>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</si>
  <si>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</si>
  <si>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</si>
  <si>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</si>
  <si>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</si>
  <si>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</si>
  <si>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</si>
  <si>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</si>
  <si>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</si>
  <si>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</si>
  <si>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</si>
  <si>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</si>
  <si>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</si>
  <si>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</si>
  <si>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</si>
  <si>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</si>
  <si>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</si>
  <si>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</si>
  <si>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</si>
  <si>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</si>
  <si>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</si>
  <si>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</si>
  <si>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</si>
  <si>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</si>
  <si>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</si>
  <si>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</si>
  <si>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</si>
  <si>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</si>
  <si>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</si>
  <si>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</si>
  <si>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</si>
  <si>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</si>
  <si>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</si>
  <si>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</si>
  <si>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</si>
  <si>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</si>
  <si>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</si>
  <si>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</si>
  <si>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</si>
  <si>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</si>
  <si>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</si>
  <si>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</si>
  <si>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</si>
  <si>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</si>
  <si>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</si>
  <si>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</si>
  <si>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</si>
  <si>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</si>
  <si>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</si>
  <si>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</si>
  <si>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</si>
  <si>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</si>
  <si>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</si>
  <si>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</si>
  <si>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</si>
  <si>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</si>
  <si>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</si>
  <si>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</si>
  <si>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</si>
  <si>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</si>
  <si>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</si>
  <si>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</si>
  <si>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</si>
  <si>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</si>
  <si>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</si>
  <si>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</si>
  <si>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</si>
  <si>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</si>
  <si>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</si>
  <si>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</si>
  <si>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</si>
  <si>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</si>
  <si>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</si>
  <si>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</si>
  <si>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</si>
  <si>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</si>
  <si>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</si>
  <si>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</si>
  <si>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</si>
  <si>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</si>
  <si>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</si>
  <si>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</si>
  <si>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</si>
  <si>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</si>
  <si>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</si>
  <si>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</si>
  <si>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</si>
  <si>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</si>
  <si>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</si>
  <si>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</si>
  <si>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</si>
  <si>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</si>
  <si>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</si>
  <si>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</si>
  <si>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</si>
  <si>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</si>
  <si>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</si>
  <si>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</si>
  <si>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</si>
  <si>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</si>
  <si>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</si>
  <si>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</si>
  <si>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</si>
  <si>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</si>
  <si>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</si>
  <si>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</si>
  <si>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</si>
  <si>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</si>
  <si>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</si>
  <si>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</si>
  <si>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</si>
  <si>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</si>
  <si>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</si>
  <si>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</si>
  <si>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</si>
  <si>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</si>
  <si>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</si>
  <si>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</si>
  <si>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</si>
  <si>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</si>
  <si>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</si>
  <si>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</si>
  <si>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</si>
  <si>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</si>
  <si>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</si>
  <si>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</si>
  <si>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</si>
  <si>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</si>
  <si>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</si>
  <si>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</si>
  <si>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</si>
  <si>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</si>
  <si>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</si>
  <si>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</si>
  <si>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</si>
  <si>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</si>
  <si>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</si>
  <si>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</si>
  <si>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</si>
  <si>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</si>
  <si>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</si>
  <si>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</si>
  <si>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</si>
  <si>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</si>
  <si>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</si>
  <si>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</si>
  <si>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</si>
  <si>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</si>
  <si>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</si>
  <si>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</si>
  <si>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</si>
  <si>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</si>
  <si>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</si>
  <si>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</si>
  <si>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</si>
  <si>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</si>
  <si>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</si>
  <si>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</si>
  <si>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</si>
  <si>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</si>
  <si>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</si>
  <si>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</si>
  <si>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</si>
  <si>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</si>
  <si>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</si>
  <si>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</si>
  <si>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</si>
  <si>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</si>
  <si>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</si>
  <si>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</si>
  <si>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</si>
  <si>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</si>
  <si>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</si>
  <si>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</si>
  <si>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</si>
  <si>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</si>
  <si>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</si>
  <si>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</si>
  <si>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</si>
  <si>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</si>
  <si>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</si>
  <si>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</si>
  <si>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</si>
  <si>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</si>
  <si>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</si>
  <si>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</si>
  <si>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</si>
  <si>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</si>
  <si>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</si>
  <si>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</si>
  <si>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</si>
  <si>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</si>
  <si>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</si>
  <si>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</si>
  <si>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</si>
  <si>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</si>
  <si>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</si>
  <si>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</si>
  <si>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</si>
  <si>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</si>
  <si>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</si>
  <si>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</si>
  <si>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</si>
  <si>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</si>
  <si>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</si>
  <si>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</si>
  <si>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</si>
  <si>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</si>
  <si>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</si>
  <si>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</si>
  <si>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</si>
  <si>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</si>
  <si>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</si>
  <si>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</si>
  <si>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</si>
  <si>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</si>
  <si>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</si>
  <si>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</si>
  <si>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</si>
  <si>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</si>
  <si>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</si>
  <si>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</si>
  <si>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</si>
  <si>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</si>
  <si>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</si>
  <si>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</si>
  <si>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</si>
  <si>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</si>
  <si>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</si>
  <si>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</si>
  <si>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</si>
  <si>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</si>
  <si>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</si>
  <si>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</si>
  <si>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</si>
  <si>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</si>
  <si>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</si>
  <si>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</si>
  <si>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</si>
  <si>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</si>
  <si>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</si>
  <si>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</si>
  <si>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</si>
  <si>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</si>
  <si>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</si>
  <si>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</si>
  <si>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</si>
  <si>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</si>
  <si>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</si>
  <si>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</si>
  <si>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</si>
  <si>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</si>
  <si>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</si>
  <si>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</si>
  <si>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</si>
  <si>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</si>
  <si>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</si>
  <si>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</si>
  <si>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</si>
  <si>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</si>
  <si>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</si>
  <si>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</si>
  <si>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</si>
  <si>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</si>
  <si>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</si>
  <si>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</si>
  <si>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</si>
  <si>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</si>
  <si>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</si>
  <si>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</si>
  <si>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</si>
  <si>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</si>
  <si>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</si>
  <si>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</si>
  <si>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</si>
  <si>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</si>
  <si>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</si>
  <si>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</si>
  <si>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</si>
  <si>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</si>
  <si>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</si>
  <si>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</si>
  <si>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</si>
  <si>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</si>
  <si>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</si>
  <si>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</si>
  <si>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</si>
  <si>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</si>
  <si>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</si>
  <si>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</si>
  <si>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</si>
  <si>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</si>
  <si>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</si>
  <si>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</si>
  <si>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</si>
  <si>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</si>
  <si>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</si>
  <si>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</si>
  <si>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</si>
  <si>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</si>
  <si>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</si>
  <si>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</si>
  <si>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</si>
  <si>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</si>
  <si>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</si>
  <si>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</si>
  <si>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</si>
  <si>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</si>
  <si>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</si>
  <si>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</si>
  <si>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</si>
  <si>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</si>
  <si>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</si>
  <si>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</si>
  <si>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</si>
  <si>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</si>
  <si>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</si>
  <si>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</si>
  <si>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</si>
  <si>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</si>
  <si>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</si>
  <si>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</si>
  <si>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</si>
  <si>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</si>
  <si>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</si>
  <si>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</si>
  <si>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</si>
  <si>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</si>
  <si>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</si>
  <si>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</si>
  <si>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</si>
  <si>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</si>
  <si>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</si>
  <si>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</si>
  <si>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</si>
  <si>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</si>
  <si>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</si>
  <si>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</si>
  <si>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</si>
  <si>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</si>
  <si>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</si>
  <si>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</si>
  <si>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</si>
  <si>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</si>
  <si>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</si>
  <si>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</si>
  <si>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</si>
  <si>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</si>
  <si>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</si>
  <si>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</si>
  <si>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</si>
  <si>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</si>
  <si>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</si>
  <si>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</si>
  <si>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</si>
  <si>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</si>
  <si>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</si>
  <si>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</si>
  <si>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</si>
  <si>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</si>
  <si>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</si>
  <si>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</si>
  <si>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</si>
  <si>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</si>
  <si>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</si>
  <si>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</si>
  <si>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</si>
  <si>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</si>
  <si>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</si>
  <si>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</si>
  <si>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</si>
  <si>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</si>
  <si>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</si>
  <si>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</si>
  <si>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</si>
  <si>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</si>
  <si>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</si>
  <si>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</si>
  <si>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</si>
  <si>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</si>
  <si>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</si>
  <si>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</si>
  <si>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</si>
  <si>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</si>
  <si>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</si>
  <si>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</si>
  <si>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</si>
  <si>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</si>
  <si>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</si>
  <si>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</si>
  <si>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</si>
  <si>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</si>
  <si>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</si>
  <si>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</si>
  <si>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</si>
  <si>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</si>
  <si>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</si>
  <si>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</si>
  <si>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</si>
  <si>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</si>
  <si>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</si>
  <si>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</si>
  <si>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</si>
  <si>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</si>
  <si>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</si>
  <si>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</si>
  <si>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</si>
  <si>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</si>
  <si>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</si>
  <si>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</si>
  <si>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</si>
  <si>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</si>
  <si>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</si>
  <si>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</si>
  <si>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</si>
  <si>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</si>
  <si>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</si>
  <si>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</si>
  <si>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</si>
  <si>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</si>
  <si>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</si>
  <si>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</si>
  <si>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</si>
  <si>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</si>
  <si>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</si>
  <si>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</si>
  <si>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</si>
  <si>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</si>
  <si>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</si>
  <si>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</si>
  <si>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</si>
  <si>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</si>
  <si>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</si>
  <si>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</si>
  <si>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</si>
  <si>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</si>
  <si>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</si>
  <si>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</si>
  <si>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</si>
  <si>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</si>
  <si>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</si>
  <si>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</si>
  <si>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</si>
  <si>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</si>
  <si>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</si>
  <si>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</si>
  <si>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</si>
  <si>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</si>
  <si>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</si>
  <si>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</si>
  <si>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</si>
  <si>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</si>
  <si>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</si>
  <si>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</si>
  <si>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</si>
  <si>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</si>
  <si>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</si>
  <si>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</si>
  <si>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</si>
  <si>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</si>
  <si>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</si>
  <si>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</si>
  <si>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</si>
  <si>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</si>
  <si>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</si>
  <si>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</si>
  <si>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</si>
  <si>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</si>
  <si>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</si>
  <si>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</si>
  <si>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</si>
  <si>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</si>
  <si>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</si>
  <si>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</si>
  <si>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</si>
  <si>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</si>
  <si>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</si>
  <si>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</si>
  <si>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</si>
  <si>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</si>
  <si>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</si>
  <si>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</si>
  <si>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</si>
  <si>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</si>
  <si>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</si>
  <si>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</si>
  <si>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</si>
  <si>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</si>
  <si>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</si>
  <si>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</si>
  <si>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</si>
  <si>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</si>
  <si>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</si>
  <si>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</si>
  <si>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</si>
  <si>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</si>
  <si>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</si>
  <si>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</si>
  <si>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</si>
  <si>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</si>
  <si>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</si>
  <si>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</si>
  <si>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</si>
  <si>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</si>
  <si>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</si>
  <si>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</si>
  <si>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</si>
  <si>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</si>
  <si>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</si>
  <si>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</si>
  <si>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</si>
  <si>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</si>
  <si>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</si>
  <si>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</si>
  <si>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</si>
  <si>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</si>
  <si>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</si>
  <si>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</si>
  <si>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</si>
  <si>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</si>
  <si>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</si>
  <si>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</si>
  <si>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</si>
  <si>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</si>
  <si>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</si>
  <si>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</si>
  <si>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</si>
  <si>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</si>
  <si>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</si>
  <si>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</si>
  <si>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</si>
  <si>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</si>
  <si>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</si>
  <si>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</si>
  <si>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</si>
  <si>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</si>
  <si>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</si>
  <si>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</si>
  <si>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</si>
  <si>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</si>
  <si>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</si>
  <si>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</si>
  <si>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</si>
  <si>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</si>
  <si>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</si>
  <si>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</si>
  <si>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</si>
  <si>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</si>
  <si>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</si>
  <si>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</si>
  <si>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</si>
  <si>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</si>
  <si>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</si>
  <si>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</si>
  <si>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</si>
  <si>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</si>
  <si>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</si>
  <si>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</si>
  <si>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</si>
  <si>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</si>
  <si>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</si>
  <si>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</si>
  <si>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</si>
  <si>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</si>
  <si>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</si>
  <si>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</si>
  <si>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</si>
  <si>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</si>
  <si>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</si>
  <si>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</si>
  <si>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</si>
  <si>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</si>
  <si>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</si>
  <si>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</si>
  <si>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</si>
  <si>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</si>
  <si>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</si>
  <si>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</si>
  <si>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</si>
  <si>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</si>
  <si>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</si>
  <si>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</si>
  <si>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</si>
  <si>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</si>
  <si>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</si>
  <si>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</si>
  <si>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</si>
  <si>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</si>
  <si>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</si>
  <si>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</si>
  <si>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</si>
  <si>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</si>
  <si>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</si>
  <si>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</si>
  <si>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</si>
  <si>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</si>
  <si>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</si>
  <si>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</si>
  <si>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</si>
  <si>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</si>
  <si>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</si>
  <si>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</si>
  <si>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</si>
  <si>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</si>
  <si>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</si>
  <si>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</si>
  <si>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</si>
  <si>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</si>
  <si>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</si>
  <si>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</si>
  <si>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</si>
  <si>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</si>
  <si>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</si>
  <si>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</si>
  <si>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</si>
  <si>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</si>
  <si>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</si>
  <si>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</si>
  <si>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</si>
  <si>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</si>
  <si>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</si>
  <si>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</si>
  <si>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</si>
  <si>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</si>
  <si>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</si>
  <si>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</si>
  <si>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</si>
  <si>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</si>
  <si>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</si>
  <si>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</si>
  <si>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</si>
  <si>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</si>
  <si>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</si>
  <si>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</si>
  <si>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</si>
  <si>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</si>
  <si>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</si>
  <si>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</si>
  <si>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</si>
  <si>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</si>
  <si>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</si>
  <si>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</si>
  <si>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</si>
  <si>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</si>
  <si>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</si>
  <si>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</si>
  <si>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</si>
  <si>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</si>
  <si>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</si>
  <si>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</si>
  <si>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</si>
  <si>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</si>
  <si>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</si>
  <si>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</si>
  <si>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</si>
  <si>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</si>
  <si>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</si>
  <si>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</si>
  <si>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</si>
  <si>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</si>
  <si>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</si>
  <si>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</si>
  <si>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</si>
  <si>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</si>
  <si>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</si>
  <si>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</si>
  <si>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</si>
  <si>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</si>
  <si>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</si>
  <si>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</si>
  <si>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</si>
  <si>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</si>
  <si>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</si>
  <si>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</si>
  <si>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</si>
  <si>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</si>
  <si>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</si>
  <si>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</si>
  <si>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</si>
  <si>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</si>
  <si>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</si>
  <si>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</si>
  <si>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</si>
  <si>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</si>
  <si>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</si>
  <si>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</si>
  <si>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</si>
  <si>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</si>
  <si>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</si>
  <si>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</si>
  <si>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</si>
  <si>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</si>
  <si>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</si>
  <si>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</si>
  <si>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</si>
  <si>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</si>
  <si>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</si>
  <si>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</si>
  <si>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</si>
  <si>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</si>
  <si>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</si>
  <si>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</si>
  <si>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</si>
  <si>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</si>
  <si>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</si>
  <si>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</si>
  <si>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</si>
  <si>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</si>
  <si>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</si>
  <si>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</si>
  <si>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</si>
  <si>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</si>
  <si>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</si>
  <si>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</si>
  <si>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</si>
  <si>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</si>
  <si>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</si>
  <si>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</si>
  <si>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</si>
  <si>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</si>
  <si>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</si>
  <si>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</si>
  <si>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</si>
  <si>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</si>
  <si>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</si>
  <si>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</si>
  <si>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</si>
  <si>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</si>
  <si>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</si>
  <si>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</si>
  <si>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</si>
  <si>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</si>
  <si>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</si>
  <si>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</si>
  <si>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</si>
  <si>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</si>
  <si>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</si>
  <si>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</si>
  <si>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</si>
  <si>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</si>
  <si>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</si>
  <si>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</si>
  <si>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</si>
  <si>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</si>
  <si>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</si>
  <si>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</si>
  <si>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</si>
  <si>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</si>
  <si>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</si>
  <si>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</si>
  <si>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</si>
  <si>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</si>
  <si>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</si>
  <si>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</si>
  <si>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</si>
  <si>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</si>
  <si>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</si>
  <si>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</si>
  <si>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</si>
  <si>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</si>
  <si>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</si>
  <si>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</si>
  <si>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</si>
  <si>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</si>
  <si>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</si>
  <si>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</si>
  <si>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</si>
  <si>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</si>
  <si>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</si>
  <si>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</si>
  <si>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</si>
  <si>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</si>
  <si>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</si>
  <si>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</si>
  <si>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</si>
  <si>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</si>
  <si>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</si>
  <si>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</si>
  <si>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</si>
  <si>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</si>
  <si>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</si>
  <si>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</si>
  <si>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</si>
  <si>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</si>
  <si>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</si>
  <si>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</si>
  <si>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</si>
  <si>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</si>
  <si>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</si>
  <si>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</si>
  <si>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</si>
  <si>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</si>
  <si>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</si>
  <si>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</si>
  <si>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</si>
  <si>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</si>
  <si>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</si>
  <si>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</si>
  <si>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</si>
  <si>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</si>
  <si>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</si>
  <si>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</si>
  <si>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</si>
  <si>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</si>
  <si>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</si>
  <si>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</si>
  <si>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</si>
  <si>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</si>
  <si>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</si>
  <si>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</si>
  <si>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</si>
  <si>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</si>
  <si>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</si>
  <si>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</si>
  <si>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</si>
  <si>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</si>
  <si>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</si>
  <si>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</si>
  <si>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</si>
  <si>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</si>
  <si>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</si>
  <si>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</si>
  <si>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</si>
  <si>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</si>
  <si>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</si>
  <si>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</si>
  <si>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</si>
  <si>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</si>
  <si>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</si>
  <si>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</si>
  <si>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</si>
  <si>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</si>
  <si>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</si>
  <si>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</si>
  <si>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</si>
  <si>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</si>
  <si>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</si>
  <si>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</si>
  <si>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</si>
  <si>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</si>
  <si>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</si>
  <si>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</si>
  <si>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</si>
  <si>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</si>
  <si>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</si>
  <si>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</si>
  <si>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</si>
  <si>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</si>
  <si>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</si>
  <si>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</si>
  <si>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</si>
  <si>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</si>
  <si>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</si>
  <si>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</si>
  <si>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</si>
  <si>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</si>
  <si>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</si>
  <si>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</si>
  <si>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</si>
  <si>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</si>
  <si>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</si>
  <si>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</si>
  <si>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</si>
  <si>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</si>
  <si>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</si>
  <si>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</si>
  <si>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</si>
  <si>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</si>
  <si>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</si>
  <si>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</si>
  <si>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</si>
  <si>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</si>
  <si>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</si>
  <si>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</si>
  <si>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</si>
  <si>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</si>
  <si>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</si>
  <si>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</si>
  <si>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</si>
  <si>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</si>
  <si>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</si>
  <si>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</si>
  <si>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</si>
  <si>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</si>
  <si>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</si>
  <si>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</si>
  <si>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</si>
  <si>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</si>
  <si>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</si>
  <si>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</si>
  <si>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</si>
  <si>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</si>
  <si>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</si>
  <si>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</si>
  <si>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</si>
  <si>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</si>
  <si>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</si>
  <si>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</si>
  <si>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</si>
  <si>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</si>
  <si>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</si>
  <si>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</si>
  <si>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</si>
  <si>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</si>
  <si>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</si>
  <si>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</si>
  <si>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</si>
  <si>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</si>
  <si>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</si>
  <si>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</si>
  <si>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</si>
  <si>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</si>
  <si>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</si>
  <si>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</si>
  <si>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</si>
  <si>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</si>
  <si>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</si>
  <si>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</si>
  <si>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</si>
  <si>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</si>
  <si>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</si>
  <si>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</si>
  <si>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</si>
  <si>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</si>
  <si>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</si>
  <si>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</si>
  <si>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</si>
  <si>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</si>
  <si>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</si>
  <si>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</si>
  <si>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</si>
  <si>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</si>
  <si>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</si>
  <si>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</si>
  <si>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</si>
  <si>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</si>
  <si>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</si>
  <si>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</si>
  <si>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</si>
  <si>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</si>
  <si>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</si>
  <si>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</si>
  <si>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</si>
  <si>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</si>
  <si>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</si>
  <si>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</si>
  <si>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</si>
  <si>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</si>
  <si>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</si>
  <si>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</si>
  <si>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</si>
  <si>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</si>
  <si>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</si>
  <si>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</si>
  <si>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</si>
  <si>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</si>
  <si>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</si>
  <si>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</si>
  <si>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</si>
  <si>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</si>
  <si>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</si>
  <si>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</si>
  <si>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</si>
  <si>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</si>
  <si>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</si>
  <si>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</si>
  <si>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</si>
  <si>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</si>
  <si>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</si>
  <si>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</si>
  <si>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</si>
  <si>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</si>
  <si>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</si>
  <si>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</si>
  <si>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</si>
  <si>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</si>
  <si>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</si>
  <si>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</si>
  <si>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</si>
  <si>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</si>
  <si>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</si>
  <si>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</si>
  <si>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</si>
  <si>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</si>
  <si>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</si>
  <si>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</si>
  <si>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</si>
  <si>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</si>
  <si>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</si>
  <si>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</si>
  <si>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</si>
  <si>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</si>
  <si>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</si>
  <si>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</si>
  <si>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</si>
  <si>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</si>
  <si>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</si>
  <si>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</si>
  <si>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</si>
  <si>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</si>
  <si>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</si>
  <si>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</si>
  <si>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</si>
  <si>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</si>
  <si>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</si>
  <si>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</si>
  <si>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</si>
  <si>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</si>
  <si>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</si>
  <si>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</si>
  <si>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</si>
  <si>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</si>
  <si>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</si>
  <si>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</si>
  <si>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</si>
  <si>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</si>
  <si>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</si>
  <si>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</si>
  <si>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</si>
  <si>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</si>
  <si>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</si>
  <si>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</si>
  <si>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</si>
  <si>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</si>
  <si>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</si>
  <si>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</si>
  <si>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</si>
  <si>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</si>
  <si>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</si>
  <si>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</si>
  <si>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</si>
  <si>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</si>
  <si>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</si>
  <si>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</si>
  <si>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</si>
  <si>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</si>
  <si>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</si>
  <si>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</si>
  <si>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</si>
  <si>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</si>
  <si>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</si>
  <si>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</si>
  <si>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</si>
  <si>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</si>
  <si>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</si>
  <si>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</si>
  <si>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</si>
  <si>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</si>
  <si>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</si>
  <si>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</si>
  <si>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</si>
  <si>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</si>
  <si>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</si>
  <si>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</si>
  <si>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</si>
  <si>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</si>
  <si>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</si>
  <si>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</si>
  <si>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</si>
  <si>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</si>
  <si>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</si>
  <si>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</si>
  <si>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</si>
  <si>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</si>
  <si>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</si>
  <si>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</si>
  <si>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</si>
  <si>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</si>
  <si>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</si>
  <si>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</si>
  <si>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</si>
  <si>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</si>
  <si>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</si>
  <si>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</si>
  <si>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</si>
  <si>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</si>
  <si>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</si>
  <si>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</si>
  <si>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</si>
  <si>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</si>
  <si>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</si>
  <si>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</si>
  <si>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</si>
  <si>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</si>
  <si>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</si>
  <si>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</si>
  <si>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</si>
  <si>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</si>
  <si>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</si>
  <si>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</si>
  <si>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</si>
  <si>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</si>
  <si>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</si>
  <si>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</si>
  <si>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</si>
  <si>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</si>
  <si>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</si>
  <si>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</si>
  <si>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</si>
  <si>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</si>
  <si>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</si>
  <si>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</si>
  <si>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</si>
  <si>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</si>
  <si>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</si>
  <si>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</si>
  <si>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</si>
  <si>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</si>
  <si>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</si>
  <si>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</si>
  <si>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</si>
  <si>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</si>
  <si>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</si>
  <si>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</si>
  <si>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</si>
  <si>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</si>
  <si>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</si>
  <si>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</si>
  <si>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</si>
  <si>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</si>
  <si>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</si>
  <si>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</si>
  <si>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</si>
  <si>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</si>
  <si>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</si>
  <si>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</si>
  <si>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</si>
  <si>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</si>
  <si>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</si>
  <si>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</si>
  <si>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</si>
  <si>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</si>
  <si>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</si>
  <si>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</si>
  <si>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</si>
  <si>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</si>
  <si>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</si>
  <si>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</si>
  <si>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</si>
  <si>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</si>
  <si>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</si>
  <si>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</si>
  <si>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</si>
  <si>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</si>
  <si>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</si>
  <si>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</si>
  <si>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</si>
  <si>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</si>
  <si>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</si>
  <si>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</si>
  <si>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</si>
  <si>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</si>
  <si>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</si>
  <si>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</si>
  <si>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</si>
  <si>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</si>
  <si>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</si>
  <si>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</si>
  <si>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</si>
  <si>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</si>
  <si>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</si>
  <si>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</si>
  <si>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</si>
  <si>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</si>
  <si>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</si>
  <si>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</si>
  <si>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</si>
  <si>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</si>
  <si>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</si>
  <si>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</si>
  <si>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</si>
  <si>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</si>
  <si>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</si>
  <si>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</si>
  <si>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</si>
  <si>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</si>
  <si>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</si>
  <si>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</si>
  <si>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</si>
  <si>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</si>
  <si>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</si>
  <si>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</si>
  <si>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</si>
  <si>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</si>
  <si>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</si>
  <si>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</si>
  <si>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</si>
  <si>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</si>
  <si>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</si>
  <si>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</si>
  <si>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</si>
  <si>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</si>
  <si>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</si>
  <si>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</si>
  <si>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</si>
  <si>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</si>
  <si>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</si>
  <si>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</si>
  <si>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</si>
  <si>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</si>
  <si>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</si>
  <si>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</si>
  <si>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</si>
  <si>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</si>
  <si>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</si>
  <si>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</si>
  <si>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</si>
  <si>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</si>
  <si>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</si>
  <si>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</si>
  <si>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</si>
  <si>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</si>
  <si>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</si>
  <si>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</si>
  <si>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</si>
  <si>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</si>
  <si>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</si>
  <si>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</si>
  <si>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</si>
  <si>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</si>
  <si>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</si>
  <si>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</si>
  <si>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</si>
  <si>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</si>
  <si>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</si>
  <si>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</si>
  <si>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</si>
  <si>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</si>
  <si>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</si>
  <si>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</si>
  <si>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</si>
  <si>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</si>
  <si>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</si>
  <si>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</si>
  <si>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</si>
  <si>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</si>
  <si>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</si>
  <si>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</si>
  <si>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</si>
  <si>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</si>
  <si>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</si>
  <si>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</si>
  <si>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</si>
  <si>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</si>
  <si>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</si>
  <si>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</si>
  <si>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</si>
  <si>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</si>
  <si>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</si>
  <si>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</si>
  <si>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</si>
  <si>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</si>
  <si>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</si>
  <si>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</si>
  <si>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</si>
  <si>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</si>
  <si>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</si>
  <si>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</si>
  <si>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</si>
  <si>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</si>
  <si>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</si>
  <si>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</si>
  <si>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</si>
  <si>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</si>
  <si>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</si>
  <si>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</si>
  <si>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</si>
  <si>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</si>
  <si>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</si>
  <si>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</si>
  <si>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</si>
  <si>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</si>
  <si>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</si>
  <si>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</si>
  <si>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</si>
  <si>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</si>
  <si>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</si>
  <si>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</si>
  <si>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</si>
  <si>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</si>
  <si>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</si>
  <si>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</si>
  <si>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</si>
  <si>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</si>
  <si>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</si>
  <si>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</si>
  <si>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</si>
  <si>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</si>
  <si>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</si>
  <si>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</si>
  <si>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</si>
  <si>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</si>
  <si>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</si>
  <si>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</si>
  <si>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</si>
  <si>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</si>
  <si>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</si>
  <si>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</si>
  <si>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</si>
  <si>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</si>
  <si>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</si>
  <si>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</si>
  <si>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</si>
  <si>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</si>
  <si>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</si>
  <si>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</si>
  <si>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</si>
  <si>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</si>
  <si>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</si>
  <si>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</si>
  <si>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</si>
  <si>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</si>
  <si>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</si>
  <si>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</si>
  <si>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</si>
  <si>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</si>
  <si>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</si>
  <si>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</si>
  <si>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</si>
  <si>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</si>
  <si>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</si>
  <si>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</si>
  <si>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</si>
  <si>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</si>
  <si>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</si>
  <si>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</si>
  <si>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</si>
  <si>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</si>
  <si>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</si>
  <si>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</si>
  <si>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</si>
  <si>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</si>
  <si>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</si>
  <si>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</si>
  <si>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</si>
  <si>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</si>
  <si>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</si>
  <si>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</si>
  <si>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</si>
  <si>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</si>
  <si>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</si>
  <si>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</si>
  <si>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</si>
  <si>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</si>
  <si>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</si>
  <si>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</si>
  <si>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</si>
  <si>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</si>
  <si>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</si>
  <si>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</si>
  <si>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</si>
  <si>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</si>
  <si>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</si>
  <si>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</si>
  <si>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</si>
  <si>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</si>
  <si>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</si>
  <si>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</si>
  <si>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</si>
  <si>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</si>
  <si>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</si>
  <si>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</si>
  <si>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</si>
  <si>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</si>
  <si>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</si>
  <si>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</si>
  <si>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</si>
  <si>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</si>
  <si>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</si>
  <si>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</si>
  <si>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</si>
  <si>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</si>
  <si>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</si>
  <si>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</si>
  <si>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</si>
  <si>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</si>
  <si>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</si>
  <si>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</si>
  <si>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</si>
  <si>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</si>
  <si>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</si>
  <si>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</si>
  <si>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</si>
  <si>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</si>
  <si>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</si>
  <si>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</si>
  <si>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</si>
  <si>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</si>
  <si>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</si>
  <si>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</si>
  <si>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</si>
  <si>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</si>
  <si>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</si>
  <si>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</si>
  <si>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</si>
  <si>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</si>
  <si>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</si>
  <si>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</si>
  <si>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</si>
  <si>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</si>
  <si>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</si>
  <si>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</si>
  <si>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</si>
  <si>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</si>
  <si>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</si>
  <si>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</si>
  <si>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</si>
  <si>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</si>
  <si>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</si>
  <si>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</si>
  <si>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</si>
  <si>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</si>
  <si>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</si>
  <si>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</si>
  <si>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</si>
  <si>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</si>
  <si>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</si>
  <si>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</si>
  <si>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</si>
  <si>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</si>
  <si>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</si>
  <si>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</si>
  <si>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</si>
  <si>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</si>
  <si>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</si>
  <si>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</si>
  <si>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</si>
  <si>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</si>
  <si>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</si>
  <si>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</si>
  <si>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</si>
  <si>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</si>
  <si>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</si>
  <si>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</si>
  <si>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</si>
  <si>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</si>
  <si>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</si>
  <si>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</si>
  <si>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</si>
  <si>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</si>
  <si>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</si>
  <si>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</si>
  <si>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</si>
  <si>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</si>
  <si>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</si>
  <si>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</si>
  <si>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</si>
  <si>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</si>
  <si>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</si>
  <si>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</si>
  <si>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</si>
  <si>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</si>
  <si>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</si>
  <si>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</si>
  <si>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</si>
  <si>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</si>
  <si>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</si>
  <si>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</si>
  <si>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</si>
  <si>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</si>
  <si>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</si>
  <si>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</si>
  <si>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</si>
  <si>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</si>
  <si>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</si>
  <si>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</si>
  <si>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</si>
  <si>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</si>
  <si>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</si>
  <si>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</si>
  <si>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</si>
  <si>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</si>
  <si>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</si>
  <si>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</si>
  <si>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</si>
  <si>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</si>
  <si>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</si>
  <si>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</si>
  <si>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</si>
  <si>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</si>
  <si>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</si>
  <si>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</si>
  <si>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</si>
  <si>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</si>
  <si>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</si>
  <si>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</si>
  <si>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</si>
  <si>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</si>
  <si>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</si>
  <si>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</si>
  <si>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</si>
  <si>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</si>
  <si>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</si>
  <si>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</si>
  <si>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</si>
  <si>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</si>
  <si>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</si>
  <si>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</si>
  <si>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</si>
  <si>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</si>
  <si>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</si>
  <si>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</si>
  <si>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</si>
  <si>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</si>
  <si>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</si>
  <si>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</si>
  <si>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</si>
  <si>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</si>
  <si>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</si>
  <si>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</si>
  <si>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</si>
  <si>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</si>
  <si>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</si>
  <si>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</si>
  <si>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</si>
  <si>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</si>
  <si>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</si>
  <si>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</si>
  <si>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</si>
  <si>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</si>
  <si>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</si>
  <si>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</si>
  <si>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</si>
  <si>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</si>
  <si>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</si>
  <si>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</si>
  <si>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</si>
  <si>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</si>
  <si>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</si>
  <si>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</si>
  <si>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</si>
  <si>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</si>
  <si>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</si>
  <si>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</si>
  <si>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</si>
  <si>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</si>
  <si>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</si>
  <si>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</si>
  <si>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</si>
  <si>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</si>
  <si>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</si>
  <si>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</si>
  <si>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</si>
  <si>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</si>
  <si>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</si>
  <si>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</si>
  <si>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</si>
  <si>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</si>
  <si>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</si>
  <si>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</si>
  <si>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</si>
  <si>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</si>
  <si>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</si>
  <si>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</si>
  <si>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</si>
  <si>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</si>
  <si>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</si>
  <si>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</si>
  <si>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</si>
  <si>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</si>
  <si>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</si>
  <si>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</si>
  <si>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</si>
  <si>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</si>
  <si>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</si>
  <si>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</si>
  <si>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</si>
  <si>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</si>
  <si>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</si>
  <si>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</si>
  <si>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</si>
  <si>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</si>
  <si>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</si>
  <si>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</si>
  <si>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</si>
  <si>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</si>
  <si>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</si>
  <si>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</si>
  <si>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</si>
  <si>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</si>
  <si>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</si>
  <si>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</si>
  <si>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</si>
  <si>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</si>
  <si>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</si>
  <si>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</si>
  <si>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</si>
  <si>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</si>
  <si>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</si>
  <si>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</si>
  <si>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</si>
  <si>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</si>
  <si>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</si>
  <si>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</si>
  <si>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</si>
  <si>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</si>
  <si>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</si>
  <si>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</si>
  <si>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</si>
  <si>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</si>
  <si>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</si>
  <si>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</si>
  <si>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</si>
  <si>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</si>
  <si>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</si>
  <si>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</si>
  <si>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</si>
  <si>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</si>
  <si>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</si>
  <si>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</si>
  <si>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</si>
  <si>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</si>
  <si>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</si>
  <si>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</si>
  <si>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</si>
  <si>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</si>
  <si>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</si>
  <si>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</si>
  <si>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</si>
  <si>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</si>
  <si>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</si>
  <si>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</si>
  <si>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</si>
  <si>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</si>
  <si>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</si>
  <si>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</si>
  <si>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</si>
  <si>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</si>
  <si>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</si>
  <si>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</si>
  <si>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</si>
  <si>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</si>
  <si>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</si>
  <si>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</si>
  <si>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</si>
  <si>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</si>
  <si>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</si>
  <si>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</si>
  <si>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</si>
  <si>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</si>
  <si>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</si>
  <si>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</si>
  <si>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</si>
  <si>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</si>
  <si>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</si>
  <si>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</si>
  <si>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</si>
  <si>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</si>
  <si>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</si>
  <si>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</si>
  <si>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</si>
  <si>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</si>
  <si>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</si>
  <si>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</si>
  <si>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</si>
  <si>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</si>
  <si>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</si>
  <si>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</si>
  <si>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</si>
  <si>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</si>
  <si>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</si>
  <si>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</si>
  <si>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</si>
  <si>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</si>
  <si>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</si>
  <si>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</si>
  <si>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</si>
  <si>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</si>
  <si>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</si>
  <si>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</si>
  <si>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</si>
  <si>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</si>
  <si>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</si>
  <si>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</si>
  <si>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</si>
  <si>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</si>
  <si>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</si>
  <si>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</si>
  <si>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</si>
  <si>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</si>
  <si>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</si>
  <si>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</si>
  <si>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</si>
  <si>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</si>
  <si>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</si>
  <si>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</si>
  <si>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</si>
  <si>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</si>
  <si>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</si>
  <si>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</si>
  <si>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</si>
  <si>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</si>
  <si>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</si>
  <si>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</si>
  <si>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</si>
  <si>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</si>
  <si>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</si>
  <si>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</si>
  <si>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</si>
  <si>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</si>
  <si>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</si>
  <si>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</si>
  <si>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</si>
  <si>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</si>
  <si>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</si>
  <si>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</si>
  <si>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</si>
  <si>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</si>
  <si>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</si>
  <si>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</si>
  <si>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</si>
  <si>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</si>
  <si>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</si>
  <si>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</si>
  <si>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</si>
  <si>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</si>
  <si>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</si>
  <si>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</si>
  <si>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</si>
  <si>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</si>
  <si>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</si>
  <si>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</si>
  <si>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</si>
  <si>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</si>
  <si>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</si>
  <si>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</si>
  <si>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</si>
  <si>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</si>
  <si>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</si>
  <si>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</si>
  <si>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</si>
  <si>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</si>
  <si>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</si>
  <si>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</si>
  <si>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</si>
  <si>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</si>
  <si>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</si>
  <si>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</si>
  <si>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</si>
  <si>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</si>
  <si>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</si>
  <si>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</si>
  <si>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</si>
  <si>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</si>
  <si>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</si>
  <si>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</si>
  <si>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</si>
  <si>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</si>
  <si>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</si>
  <si>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</si>
  <si>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</si>
  <si>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</si>
  <si>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</si>
  <si>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</si>
  <si>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</si>
  <si>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</si>
  <si>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</si>
  <si>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</si>
  <si>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</si>
  <si>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</si>
  <si>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</si>
  <si>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</si>
  <si>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</si>
  <si>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</si>
  <si>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</si>
  <si>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</si>
  <si>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</si>
  <si>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</si>
  <si>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</si>
  <si>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</si>
  <si>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</si>
  <si>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</si>
  <si>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</si>
  <si>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</si>
  <si>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</si>
  <si>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</si>
  <si>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</si>
  <si>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</si>
  <si>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</si>
  <si>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</si>
  <si>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</si>
  <si>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</si>
  <si>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</si>
  <si>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</si>
  <si>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</si>
  <si>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</si>
  <si>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</si>
  <si>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</si>
  <si>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</si>
  <si>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</si>
  <si>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</si>
  <si>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</si>
  <si>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</si>
  <si>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</si>
  <si>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</si>
  <si>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</si>
  <si>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</si>
  <si>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</si>
  <si>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</si>
  <si>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</si>
  <si>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</si>
  <si>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</si>
  <si>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</si>
  <si>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</si>
  <si>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</si>
  <si>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</si>
  <si>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</si>
  <si>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</si>
  <si>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</si>
  <si>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</si>
  <si>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</si>
  <si>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</si>
  <si>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</si>
  <si>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</si>
  <si>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</si>
  <si>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</si>
  <si>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</si>
  <si>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</si>
  <si>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</si>
  <si>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</si>
  <si>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</si>
  <si>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</si>
  <si>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</si>
  <si>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</si>
  <si>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</si>
  <si>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</si>
  <si>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</si>
  <si>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</si>
  <si>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</si>
  <si>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</si>
  <si>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</si>
  <si>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</si>
  <si>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</si>
  <si>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</si>
  <si>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</si>
  <si>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</si>
  <si>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</si>
  <si>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</si>
  <si>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</si>
  <si>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</si>
  <si>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</si>
  <si>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</si>
  <si>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</si>
  <si>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</si>
  <si>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</si>
  <si>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</si>
  <si>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</si>
  <si>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</si>
  <si>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</si>
  <si>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</si>
  <si>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</si>
  <si>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</si>
  <si>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</si>
  <si>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</si>
  <si>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</si>
  <si>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</si>
  <si>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</si>
  <si>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</si>
  <si>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</si>
  <si>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</si>
  <si>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</si>
  <si>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</si>
  <si>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</si>
  <si>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</si>
  <si>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</si>
  <si>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40 min </t>
  </si>
  <si>
    <t>PCM-20251125-00000396</t>
  </si>
  <si>
    <t xml:space="preserve">team on way need 30 min </t>
  </si>
  <si>
    <t>PCM-20251125-00000407</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</si>
  <si>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</si>
  <si>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</si>
  <si>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</si>
  <si>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</si>
  <si>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</si>
  <si>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</si>
  <si>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</si>
  <si>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</si>
  <si>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</si>
  <si>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</si>
  <si>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</si>
  <si>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</si>
  <si>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</si>
  <si>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</si>
  <si>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</si>
  <si>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</si>
  <si>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</si>
  <si>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</si>
  <si>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</si>
  <si>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</si>
  <si>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</si>
  <si>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</si>
  <si>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</si>
  <si>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</si>
  <si>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</si>
  <si>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</si>
  <si>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</si>
  <si>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</si>
  <si>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</si>
  <si>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</si>
  <si>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</si>
  <si>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</si>
  <si>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</si>
  <si>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</si>
  <si>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</si>
  <si>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</si>
  <si>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</si>
  <si>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</si>
  <si>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</si>
  <si>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</si>
  <si>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</si>
  <si>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</si>
  <si>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</si>
  <si>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</si>
  <si>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</si>
  <si>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</si>
  <si>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</si>
  <si>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</si>
  <si>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</si>
  <si>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</si>
  <si>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</si>
  <si>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</si>
  <si>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</si>
  <si>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</si>
  <si>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</si>
  <si>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</si>
  <si>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</si>
  <si>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</si>
  <si>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</si>
  <si>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</si>
  <si>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</si>
  <si>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</si>
  <si>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</si>
  <si>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</si>
  <si>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</si>
  <si>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</si>
  <si>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</si>
  <si>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</si>
  <si>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</si>
  <si>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</si>
  <si>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</si>
  <si>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</si>
  <si>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</si>
  <si>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</si>
  <si>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</si>
  <si>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</si>
  <si>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</si>
  <si>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</si>
  <si>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</si>
  <si>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</si>
  <si>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</si>
  <si>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</si>
  <si>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</si>
  <si>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</si>
  <si>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</si>
  <si>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</si>
  <si>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150 min</t>
  </si>
  <si>
    <t>PCM-20251125-00000236</t>
  </si>
  <si>
    <t xml:space="preserve"> site has access issue at night inside desert area &amp;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</si>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</sst>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4" dataDxfId="63" headerRowBorderDxfId="61" tableBorderDxfId="62">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323.33801157407288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0.52944675926119089</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3.1460648147913162E-2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1.9249999997555278E-2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45986.286437499999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45986.286437499999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45986.286437499999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45986.286437499999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45986.286437499999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45986.286437499999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45986.286437499999</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45986.286437499999</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45986.286437499999</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45986.286437499999</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45986.286437499999</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45986.286437499999</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45986.286437499999</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45986.286437499999</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45986.286437499999</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45986.286437499999</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45986.286437499999</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45986.286437499999</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45986.286437499999</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45986.286437499999</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45986.286437499999</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45986.286437499999</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45986.286437499999</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45986.286437499999</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45986.286437499999</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45986.286437499999</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45986.286437499999</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45986.286437499999</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45986.286437499999</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45986.286437499999</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45986.286437499999</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45986.286437499999</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45986.286437499999</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45986.286437499999</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45986.286437499999</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45986.286437499999</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45986.286437499999</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45986.286437499999</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45986.286437499999</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45986.286437499999</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45986.286437499999</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45986.286437499999</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45986.286437499999</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45986.286437499999</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45986.286437499999</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45986.286437499999</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45986.286437499999</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45986.286437499999</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45986.286437499999</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45986.286437499999</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45986.286437499999</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45986.286437499999</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45986.286437499999</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45986.286437499999</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45986.286437499999</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45986.286437499999</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45986.286437499999</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45986.286437499999</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45986.286437499999</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45986.286437499999</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F2B44B8D-F928-4E22-A906-5D71C1A1240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161.28659953703755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1.8990185185175505</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0.42340509259520331</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39115</v>
      </c>
      <c r="B6" s="18" t="str">
        <f>IFERROR(VLOOKUP(D6,DB!A:K,11,0),"")</f>
        <v>R2</v>
      </c>
      <c r="C6" s="18">
        <v>1</v>
      </c>
      <c r="D6" s="61" t="s">
        <v>38840</v>
      </c>
      <c r="E6" s="102" t="s">
        <v>39021</v>
      </c>
      <c r="F6" s="103">
        <v>45986.136122685188</v>
      </c>
      <c r="G6" s="104">
        <f ca="1">IFERROR(NOW()-F7,"-")</f>
        <v>45986.286437499999</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45986.286437499999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45986.286437499999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45986.286437499999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45986.286437499999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45986.286437499999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45986.286437499999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45986.286437499999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45986.286437499999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45986.286437499999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45986.286437499999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45986.286437499999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45986.286437499999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45986.286437499999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45986.286437499999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45986.286437499999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45986.286437499999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45986.286437499999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45986.286437499999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45986.286437499999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45986.286437499999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45986.286437499999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45986.286437499999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45986.286437499999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45986.286437499999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45986.286437499999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45986.286437499999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45986.286437499999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45986.286437499999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45986.286437499999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45986.286437499999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45986.286437499999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45986.286437499999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45986.286437499999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45986.286437499999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45986.286437499999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45986.286437499999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45986.286437499999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45986.286437499999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45986.286437499999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45986.286437499999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45986.286437499999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45986.286437499999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45986.286437499999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45986.286437499999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45986.286437499999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45986.286437499999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45986.286437499999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45986.286437499999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45986.286437499999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45986.286437499999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45986.286437499999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45986.286437499999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45986.286437499999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45986.286437499999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45986.286437499999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45986.286437499999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45986.286437499999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45986.286437499999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45986.286437499999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45986.286437499999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45986.286437499999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45986.286437499999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45986.286437499999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45986.286437499999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45986.286437499999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45986.286437499999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45986.286437499999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45986.286437499999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45986.286437499999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45986.286437499999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45986.286437499999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45986.286437499999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45986.286437499999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45986.286437499999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45986.286437499999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45986.286437499999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45986.286437499999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45986.286437499999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45986.286437499999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45986.286437499999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45986.286437499999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45986.286437499999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45986.286437499999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45986.286437499999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45986.286437499999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45986.286437499999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45986.286437499999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45986.286437499999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45986.286437499999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45986.286437499999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45986.286437499999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45986.286437499999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45986.286437499999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45986.286437499999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45986.286437499999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45986.286437499999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45986.286437499999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45986.286437499999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45986.286437499999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45986.286437499999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45986.286437499999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45986.286437499999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45986.286437499999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45986.286437499999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45986.286437499999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45986.286437499999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45986.286437499999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45986.286437499999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45986.286437499999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45986.286437499999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45986.286437499999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45986.286437499999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45986.286437499999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45986.286437499999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45986.286437499999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45986.286437499999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45986.286437499999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45986.286437499999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45986.286437499999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45986.286437499999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45986.286437499999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45986.286437499999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45986.286437499999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5" sqref="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45986.286437499999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45986.286437499999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45986.286437499999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45986.286437499999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45986.286437499999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45986.286437499999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45986.286437499999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45986.286437499999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45986.286437499999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45986.286437499999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45986.286437499999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45986.286437499999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45986.286437499999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45986.286437499999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45986.286437499999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45986.286437499999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45986.286437499999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45986.286437499999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45986.286437499999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45986.286437499999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45986.286437499999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45986.286437499999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45986.286437499999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45986.286437499999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45986.286437499999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45986.286437499999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45986.286437499999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45986.286437499999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45986.286437499999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45986.286437499999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45986.286437499999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45986.286437499999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45986.286437499999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45986.286437731484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45986.286437731484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45986.286437731484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45986.286437731484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45986.286437731484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45986.286437731484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45986.286437731484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45986.286437731484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45986.286437731484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45986.286437731484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45986.286437731484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45986.286437731484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45986.286437731484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45986.286437731484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45986.286437731484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45986.286437731484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45986.286437731484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45986.286437731484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45986.286437731484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45986.286437731484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45986.286437731484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45986.286437731484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45986.286437731484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45986.286437731484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45986.286437731484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45986.286437731484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45986.286437731484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45986.286437731484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45986.286437731484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45986.286437731484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45986.286437731484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45986.286437731484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45986.286437731484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45986.286437731484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45986.286437731484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45986.286437731484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45986.286437731484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45986.286437731484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45986.286437731484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45986.286437731484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45986.286437731484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45986.286437731484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45986.286437731484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45986.286437731484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45986.286437731484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45986.286437731484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45986.286437731484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45986.286437731484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45986.286437731484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45986.286437731484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45986.286437731484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45986.286437731484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45986.286437731484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45986.286437731484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45986.286437731484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45986.286437731484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45986.286437731484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45986.286437731484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45986.286437731484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45986.286437731484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45986.286437731484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45986.286437731484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45986.286437731484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45986.286437731484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45986.286437731484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45986.286437731484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45986.286437731484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45986.286437731484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45986.286437731484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45986.286437731484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45986.286437731484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45986.286437731484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45986.286437731484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45986.286437731484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45986.286437731484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45986.286437731484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45986.286437731484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45986.286437731484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45986.286437731484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45986.286437731484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45986.286437731484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45986.286437731484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45986.286437731484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45986.286437731484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45986.286437731484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45986.286437731484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45986.286437731484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45986.286437731484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45986.286437731484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45986.286437731484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45986.286437731484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45986.286437731484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45986.286437731484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45986.286437731484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45986.286437731484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45986.286437731484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45986.286437731484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45986.286437731484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45986.286437731484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45986.286437731484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45986.286437731484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45986.286437731484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45986.286437731484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45986.286437731484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45986.286437731484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45986.286437731484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45986.286437731484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45986.286437731484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45986.286437731484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45986.286437731484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45986.286437731484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45986.286437731484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45986.286437731484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45986.286437731484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45986.286437731484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45986.286437731484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45986.286437731484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45986.286437731484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45986.286437731484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45986.286437731484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45986.286437731484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45986.286437731484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45986.286437731484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45986.286437731484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45986.286437731484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45986.286437731484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45986.286437731484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45986.286437731484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45986.286437731484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45986.286437731484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45986.286437731484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45986.286437731484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45986.286437731484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45986.286437731484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45986.286437731484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45986.286437731484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45986.286437731484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45986.286437731484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45986.286437731484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45986.286437731484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45986.286437731484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45986.286437731484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45986.286437731484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45986.286437731484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45986.286437731484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45986.286437731484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45986.286437731484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45986.286437731484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45986.286437731484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45986.286437731484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45986.286437731484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45986.286437731484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45986.286437731484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45986.286437731484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45986.286437731484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45986.286437731484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45986.286437731484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45986.286437731484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45986.286437731484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45986.286437731484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45986.286437731484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45986.286437731484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45986.286437731484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45986.286437731484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45986.286437731484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45986.286437731484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45986.286437731484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45986.286437731484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45986.286437731484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45986.286437731484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45986.286437731484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45986.286437731484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45986.286437731484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45986.286437731484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45986.286437731484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45986.286437731484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45986.286437731484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45986.286437731484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45986.286437731484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45986.286437731484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45986.286437731484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45986.286437731484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45986.286437731484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45986.286437731484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45986.286437731484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45986.286437731484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45986.286437731484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45986.286437731484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45986.286437731484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45986.286437731484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45986.286437731484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45986.286437731484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45986.286437731484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45986.286437731484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45986.286437731484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45986.286437731484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45986.286437731484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45986.286437731484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45986.286437731484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45986.286437731484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45986.286437731484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45986.286437731484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45986.286437731484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45986.286437731484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45986.286437731484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45986.286437731484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45986.286437731484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45986.286437731484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45986.286437731484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45986.286437731484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45986.286437731484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45986.286437731484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45986.286437731484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45986.286437731484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45986.286437731484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45986.286437731484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45986.286437731484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45986.286437731484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45986.286437731484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45986.286437731484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45986.286437731484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45986.286437731484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45986.286437731484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45986.286437731484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45986.286437731484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45986.286437731484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45986.286437731484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45986.286437731484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45986.286437731484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45986.286437731484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45986.286437731484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45986.286437731484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45986.286437731484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45986.286437731484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45986.286437731484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45986.286437731484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45986.286437731484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45986.286437731484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45986.286437731484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45986.286437731484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45986.286437731484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45986.286437731484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45986.286437731484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45986.286437731484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45986.286437731484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45986.286437731484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45986.286437731484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45986.286437731484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45986.286437731484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45986.286437731484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45986.286437731484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45986.286437731484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45986.286437731484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45986.286437731484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45986.286437731484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45986.286437731484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45986.286437731484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45986.286437731484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45986.286437731484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45986.286437731484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45986.286437731484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45986.286437731484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45986.286437731484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45986.286437731484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45986.286437731484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45986.286437731484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45986.286437731484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45986.286437731484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45986.286437731484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45986.286437731484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45986.286437731484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45986.286437731484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45986.286437731484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45986.286437731484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45986.286437731484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45986.286437731484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45986.286437731484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45986.286437731484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45986.286437731484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45986.286437731484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45986.286437731484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45986.286437731484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45986.286437731484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45986.286437731484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45986.286437731484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45986.286437731484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45986.286437731484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45986.286437731484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45986.286437731484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45986.286437731484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45986.286437731484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45986.286437731484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45986.286437731484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45986.286437731484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45986.286437731484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45986.286437731484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45986.286437731484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45986.286437731484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45986.286437731484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45986.286437731484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45986.286437731484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45986.286437731484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45986.286437731484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45986.286437731484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45986.286437731484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45986.286437731484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45986.286437731484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45986.286437731484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45986.286437731484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45986.286437731484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45986.286437731484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45986.286437731484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45986.286437731484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45986.286437731484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45986.286437731484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45986.286437731484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45986.286437731484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45986.286437731484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45986.286437731484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45986.286437731484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45986.286437731484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45986.286437731484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45986.286437731484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45986.286437731484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45986.286437731484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45986.286437731484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45986.286437731484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45986.286437731484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45986.286437731484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45986.286437731484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45986.286437731484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45986.286437731484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45986.286437731484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45986.286437731484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45986.286437731484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45986.286437731484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45986.286437731484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45986.286437731484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45986.286437731484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45986.286437731484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45986.286437731484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45986.286437731484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45986.286437731484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45986.286437731484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45986.286437731484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45986.286437731484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45986.286437731484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45986.286437731484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45986.286437731484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45986.286437731484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45986.286437731484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45986.286437731484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45986.286437731484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45986.286437731484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45986.286437731484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45986.286437731484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45986.286437731484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45986.286437731484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45986.286437731484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45986.286437731484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45986.286437731484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45986.286437731484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45986.286437731484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45986.286437731484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45986.286437731484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45986.286437731484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45986.286437731484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45986.286437731484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45986.286437731484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45986.286437731484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45986.286437731484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45986.286437731484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45986.286437731484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45986.286437731484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45986.286437731484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45986.286437731484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45986.286437731484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45986.286437731484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45986.286437731484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45986.286437731484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45986.286437731484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45986.286437731484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45986.286437731484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45986.286437731484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45986.286437731484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45986.286437731484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45986.286437731484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45986.286437731484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45986.286437731484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45986.286437731484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45986.286437731484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45986.286437731484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45986.286437731484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45986.286437731484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45986.286437731484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45986.286437731484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45986.286437731484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45986.286437731484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45986.286437731484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45986.286437731484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45986.286437731484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45986.286437731484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45986.286437731484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45986.286437731484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45986.286437731484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45986.286437731484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45986.286437731484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45986.286437731484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45986.286437731484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45986.286437731484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45986.286437731484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45986.286437731484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45986.286437731484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45986.286437731484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45986.286437731484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45986.286437731484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45986.286437731484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45986.286437731484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45986.286437731484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45986.286437731484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45986.286437731484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45986.286437731484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45986.286437731484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45986.286437731484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45986.286437731484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45986.286437731484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45986.286437731484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45986.286437731484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45986.286437731484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45986.286437731484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45986.286437731484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45986.286437731484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45986.286437731484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45986.286437731484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45986.286437731484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45986.286437731484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45986.286437731484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45986.286437731484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45986.286437731484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45986.286437731484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45986.286437731484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45986.286437731484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45986.286437731484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45986.286437731484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45986.286437731484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45986.286437731484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45986.286437731484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45986.286437731484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45986.286437731484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45986.286437731484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45986.286437731484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45986.286437731484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45986.286437731484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45986.286437731484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45986.286437731484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45986.286437731484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45986.286437731484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45986.286437731484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45986.286437731484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45986.286437731484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45986.286437731484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45986.286437731484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45986.286437731484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45986.286437731484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45986.286437731484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45986.286437731484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45986.286437731484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45986.286437731484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45986.286437731484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45986.286437731484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45986.286437731484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45986.286437731484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45986.286437731484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45986.286437731484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45986.286437731484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45986.286437731484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45986.286437731484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45986.286437731484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45986.286437731484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45986.286437731484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45986.286437731484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45986.286437731484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45986.286437731484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45986.286437731484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45986.286437731484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45986.286437731484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45986.286437731484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45986.286437731484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45986.286437731484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45986.286437731484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45986.286437731484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45986.286437731484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45986.286437731484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45986.286437731484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45986.286437731484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45986.286437731484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45986.286437731484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45986.286437731484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45986.286437731484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45986.286437731484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45986.286437731484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45986.286437731484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45986.286437731484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45986.286437731484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45986.286437731484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45986.286437731484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45986.286437731484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45986.286437731484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45986.286437731484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45986.286437731484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45986.286437731484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45986.286437731484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45986.286437731484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45986.286437731484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45986.286437731484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45986.286437731484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45986.286437731484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45986.286437731484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45986.286437731484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45986.286437731484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45986.286437731484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45986.286437731484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45986.286437731484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45986.286437731484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45986.286437731484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45986.286437731484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45986.286437731484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45986.286437731484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45986.286437731484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45986.286437731484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45986.286437731484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45986.286437731484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45986.286437731484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45986.286437731484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45986.286437731484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45986.286437731484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45986.286437731484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45986.286437731484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45986.286437731484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45986.286437731484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45986.286437731484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45986.286437731484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45986.286437731484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45986.286437731484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45986.286437731484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45986.286437731484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45986.286437731484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45986.286437731484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45986.286437731484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45986.286437731484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45986.286437731484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45986.286437731484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45986.286437731484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45986.286437731484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45986.286437731484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45986.286437731484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45986.286437731484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45986.286437731484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45986.286437731484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45986.286437731484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45986.286437731484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45986.286437731484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45986.286437731484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45986.286437731484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45986.286437731484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45986.286437731484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45986.286437731484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45986.286437731484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45986.286437731484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45986.286437731484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45986.286437731484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45986.286437731484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45986.286437731484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45986.286437731484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45986.286437731484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45986.286437731484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45986.286437731484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45986.286437731484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45986.286437731484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45986.286437731484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45986.286437731484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45986.286437731484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45986.286437731484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45986.286437731484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45986.286437731484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45986.286437731484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45986.286437731484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45986.286437731484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45986.286437731484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45986.286437731484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45986.286437731484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45986.286437731484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45986.286437731484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45986.286437731484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45986.286437731484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45986.286437731484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45986.286437731484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45986.286437731484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45986.286437731484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45986.286437731484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45986.286437731484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45986.286437731484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45986.286437731484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45986.286437731484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45986.286437731484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45986.286437731484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45986.286437731484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45986.286437731484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45986.286437731484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45986.286437731484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45986.286437731484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45986.286437731484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45986.286437731484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45986.286437731484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45986.286437731484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45986.286437731484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45986.286437731484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45986.286437731484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45986.286437731484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45986.286437731484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45986.286437731484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45986.286437731484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45986.286437731484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45986.286437731484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45986.286437731484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45986.286437731484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45986.286437731484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45986.286437731484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45986.286437731484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45986.286437731484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45986.286437731484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45986.286437731484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45986.286437731484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45986.286437731484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45986.286437731484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45986.286437731484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45986.286437731484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45986.286437731484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45986.286437731484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45986.286437731484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45986.286437731484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45986.286437731484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45986.286437731484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45986.286437731484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45986.286437731484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45986.286437731484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45986.286437731484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45986.286437731484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45986.286437731484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45986.286437731484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45986.286437731484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45986.286437731484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45986.286437731484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45986.286437731484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45986.286437731484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45986.286437731484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45986.286437731484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45986.286437731484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45986.286437731484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45986.286437731484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45986.286437731484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45986.286437731484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45986.286437731484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45986.286437731484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45986.286437731484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45986.286437731484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45986.286437731484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45986.286437731484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45986.286437731484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45986.286437731484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45986.286437731484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45986.286437731484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45986.286437731484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45986.286437731484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45986.286437731484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45986.286437731484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45986.286437731484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45986.286437731484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45986.286437731484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45986.286437731484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45986.286437731484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45986.286437731484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45986.286437731484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45986.286437731484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45986.286437731484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45986.286437731484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45986.286437731484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45986.286437731484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45986.286437731484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45986.286437731484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45986.286437731484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45986.286437731484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45986.286437731484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45986.286437731484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45986.286437731484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45986.286437731484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45986.286437731484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45986.286437731484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45986.286437731484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45986.286437731484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45986.286437731484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45986.286437731484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45986.286437731484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45986.286437731484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45986.286437731484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45986.286437731484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45986.286437731484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45986.286437731484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45986.286437731484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45986.286437731484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45986.286437731484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45986.286437731484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45986.286437731484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45986.286437731484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45986.286437731484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45986.286437731484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45986.286437731484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45986.286437731484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45986.286437731484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45986.286437731484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45986.286437731484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45986.286437731484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45986.286437731484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45986.286437731484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45986.286437731484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45986.286437731484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45986.286437731484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45986.286437731484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45986.286437731484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45986.286437731484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45986.286437731484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45986.286437731484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45986.286437731484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45986.286437731484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45986.286437731484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45986.286437731484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45986.286437731484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45986.286437731484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45986.286437731484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45986.286437731484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45986.286437731484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45986.286437731484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45986.286437731484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45986.286437731484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45986.286437731484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45986.286437731484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45986.286437731484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45986.286437731484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45986.286437731484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45986.286437731484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45986.286437731484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45986.286437731484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45986.286437731484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45986.286437731484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45986.286437731484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45986.286437731484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45986.286437731484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45986.286437731484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45986.286437731484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45986.286437731484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45986.286437731484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45986.286437731484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45986.286437731484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45986.286437731484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45986.286437731484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45986.286437731484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45986.286437731484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45986.286437731484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45986.286437731484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45986.286437731484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45986.286437731484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45986.286437731484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45986.286437731484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45986.286437731484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45986.286437731484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45986.286437731484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45986.286437731484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45986.286437731484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45986.286437731484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45986.286437731484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45986.286437731484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45986.286437731484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45986.286437731484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45986.286437731484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45986.286437731484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45986.286437731484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45986.286437731484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45986.286437731484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45986.286437731484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45986.286437731484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45986.286437731484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45986.286437731484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45986.286437731484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45986.286437731484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45986.286437731484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45986.286437731484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45986.286437731484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45986.286437731484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45986.286437731484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45986.286437731484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45986.286437731484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45986.286437731484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45986.286437731484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45986.286437731484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45986.286437731484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45986.286437731484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45986.286437731484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45986.286437731484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45986.286437731484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45986.286437731484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45986.286437731484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45986.286437731484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45986.286437731484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45986.286437731484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45986.286437731484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45986.286437731484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45986.286437731484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45986.286437731484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45986.286437731484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45986.286437731484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45986.286437731484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45986.286437731484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45986.286437731484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45986.286437731484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45986.286437731484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45986.286437731484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45986.286437731484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45986.286437731484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45986.286437731484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45986.286437731484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45986.286437731484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45986.286437731484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45986.286437731484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45986.286437731484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45986.286437731484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45986.286437731484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45986.286437731484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45986.286437731484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45986.286437731484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45986.286437731484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45986.286437731484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45986.286437731484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45986.286437731484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45986.286437731484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45986.286437731484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45986.286437731484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45986.286437731484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45986.286437731484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45986.286437731484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45986.286437731484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45986.286437731484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45986.286437731484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45986.286437731484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45986.286437731484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45986.286437731484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45986.286437731484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45986.286437731484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45986.286437731484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45986.286437731484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45986.286437731484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45986.286437731484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45986.286437731484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45986.286437731484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45986.286437731484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45986.286437731484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45986.286437731484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45986.286437731484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45986.286437731484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45986.286437731484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45986.286437731484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45986.286437731484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45986.286437731484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45986.286437731484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45986.286437731484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45986.286437731484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45986.286437731484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45986.286437731484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45986.286437731484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45986.286437731484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45986.286437731484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45986.286437731484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45986.286437731484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45986.286437731484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45986.286437731484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45986.286437731484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45986.286437731484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45986.286437731484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45986.286437731484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45986.286437731484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45986.286437731484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45986.286437731484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45986.286437731484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45986.286437731484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45986.286437731484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45986.286437731484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45986.286437731484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45986.286437731484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45986.286437731484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45986.286437731484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45986.286437731484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45986.286437731484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45986.286437731484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45986.286437731484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45986.286437731484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45986.286437731484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45986.286437731484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45986.286437731484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45986.286437731484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45986.286437731484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45986.286437731484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45986.286437731484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45986.286437731484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45986.286437731484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45986.286437731484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45986.286437731484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45986.286437731484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45986.286437731484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45986.286437731484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45986.286437731484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45986.286437731484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45986.286437731484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45986.286437731484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45986.286437731484</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282.80571990740282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0.45982870370062301</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45986.286437499999</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45986.286437499999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45986.286437499999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45986.286437499999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45986.286437499999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45986.286437499999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45986.286437499999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45986.286437499999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45986.286437499999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45986.286437499999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45986.286437499999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45986.286437499999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45986.286437499999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45986.286437499999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45986.286437499999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45986.286437499999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45986.286437499999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45986.286437499999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45986.286437499999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45986.286437499999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45986.286437499999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45986.286437499999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45986.286437499999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45986.286437499999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45986.286437499999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45986.286437499999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45986.286437499999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45986.286437499999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45986.286437499999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45986.286437499999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45986.286437499999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45986.286437499999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45986.286437499999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45986.286437499999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45986.286437499999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45986.286437499999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45986.286437499999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45986.286437499999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45986.286437499999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45986.286437499999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45986.286437499999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45986.286437499999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45986.286437499999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45986.286437499999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45986.286437499999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45986.286437499999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45986.286437499999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45986.286437499999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45986.286437499999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45986.286437499999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45986.286437499999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45986.286437499999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45986.286437499999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45986.286437499999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45986.286437499999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45986.286437499999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45986.286437499999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45986.286437499999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45986.286437499999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45986.286437499999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45986.286437499999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45986.286437499999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45986.286437499999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45986.286437499999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45986.286437499999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45986.286437499999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45986.286437499999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45986.286437499999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45986.286437499999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45986.286437499999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45986.286437499999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45986.286437499999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45986.286437499999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45986.286437499999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45986.286437499999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45986.286437499999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45986.286437499999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45986.286437499999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45986.286437499999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45986.286437499999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45986.286437499999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45986.286437499999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45986.286437499999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45986.286437499999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45986.286437499999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45986.286437499999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45986.286437499999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45986.286437499999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45986.286437499999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45986.286437499999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45986.286437499999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45986.286437499999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45986.286437499999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45986.286437499999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45986.286437499999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45986.286437499999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45986.286437499999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45986.286437499999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45986.286437499999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45986.286437499999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45986.286437499999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45986.286437499999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45986.286437499999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45986.286437499999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45986.286437499999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45986.286437499999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45986.286437499999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45986.286437499999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45986.286437499999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45986.286437499999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45986.286437499999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45986.286437499999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45986.286437499999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45986.286437499999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45986.286437499999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45986.286437499999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45986.286437499999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45986.286437499999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45986.286437499999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45986.286437499999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45986.286437499999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45986.286437499999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45986.286437499999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45986.286437499999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45986.286437499999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45986.286437499999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45986.286437499999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45986.286437499999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45986.286437499999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45986.286437499999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45986.286437499999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45986.286437499999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45986.286437499999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45986.286437499999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45986.286437499999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45986.286437499999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45986.286437499999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45986.286437499999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45986.286437499999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45986.286437499999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45986.286437499999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45986.286437499999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45986.286437499999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45986.286437499999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45986.286437499999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45986.286437499999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45986.286437499999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45986.286437499999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45986.286437499999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45986.286437499999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45986.286437499999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45986.286437499999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45986.286437499999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45986.286437499999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45986.286437499999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45986.286437499999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45986.286437499999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45986.286437499999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45986.286437499999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45986.286437499999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45986.286437499999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45986.286437499999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45986.286437499999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45986.286437499999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45986.286437499999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45986.286437499999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45986.286437499999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45986.286437499999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45986.286437499999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45986.286437499999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45986.286437499999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45986.286437499999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45986.286437499999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45986.286437499999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45986.286437499999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45986.286437499999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45986.286437499999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45986.286437499999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45986.286437499999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45986.286437499999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45986.286437499999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45986.286437499999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45986.286437499999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45986.286437499999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45986.286437499999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45986.286437499999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45986.286437499999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45986.286437499999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45986.286437499999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45986.286437499999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45986.286437499999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45986.286437499999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45986.286437499999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45986.286437499999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45986.286437499999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45986.286437499999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45986.286437499999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45986.286437499999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45986.286437499999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45986.286437499999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45986.286437499999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45986.286437499999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45986.286437499999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45986.286437499999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45986.286437499999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45986.286437499999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45986.286437499999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45986.286437499999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45986.286437499999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45986.286437499999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45986.286437499999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45986.286437499999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45986.286437499999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45986.286437499999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45986.286437499999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45986.286437499999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45986.286437499999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45986.286437499999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45986.286437499999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45986.286437499999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45986.286437499999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45986.286437499999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45986.286437499999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45986.286437499999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45986.286437499999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45986.286437499999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45986.286437499999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45986.286437499999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45986.286437499999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45986.286437499999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45986.286437499999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45986.286437499999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45986.286437499999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45986.286437499999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45986.286437499999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45986.286437499999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45986.286437499999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45986.286437499999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45986.286437499999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45986.286437499999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45986.286437499999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45986.286437499999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45986.286437499999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45986.286437499999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45986.286437499999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45986.286437499999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45986.286437499999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45986.286437499999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45986.286437499999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45986.286437499999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45986.286437499999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45986.286437499999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45986.286437499999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45986.286437499999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45986.286437499999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45986.286437499999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45986.286437499999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45986.286437499999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45986.286437499999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45986.286437499999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45986.286437499999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45986.286437499999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45986.286437499999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45986.286437499999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45986.286437499999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45986.286437499999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45986.286437499999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45986.286437499999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45986.286437499999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45986.286437499999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45986.286437499999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45986.286437499999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45986.286437499999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45986.286437499999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45986.286437499999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45986.286437499999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45986.286437499999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45986.286437499999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45986.286437499999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45986.286437499999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45986.286437499999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45986.286437499999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45986.286437499999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45986.286437499999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45986.286437499999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45986.286437499999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45986.286437499999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45986.286437499999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45986.286437499999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45986.286437499999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45986.286437499999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45986.286437499999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45986.286437499999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45986.286437499999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45986.286437499999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45986.286437499999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45986.286437499999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45986.286437499999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45986.286437499999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45986.286437499999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45986.286437499999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45986.286437499999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45986.286437499999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45986.286437499999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45986.286437499999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45986.286437499999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45986.286437499999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45986.286437499999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45986.286437499999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45986.286437499999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45986.286437499999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45986.286437499999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45986.286437499999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45986.286437499999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45986.286437499999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45986.286437499999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45986.286437499999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45986.286437499999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45986.286437499999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45986.286437499999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45986.286437499999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45986.286437499999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45986.286437499999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45986.286437499999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45986.286437499999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45986.286437499999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45986.286437499999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45986.286437499999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45986.286437499999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45986.286437499999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45986.286437499999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45986.286437499999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45986.286437499999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45986.286437499999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45986.286437499999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45986.286437499999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45986.286437499999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45986.286437499999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45986.286437499999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45986.286437499999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45986.286437499999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45986.286437499999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45986.286437499999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45986.286437499999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45986.286437499999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45986.286437499999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45986.286437499999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45986.286437499999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45986.286437499999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45986.286437499999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45986.286437499999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45986.286437499999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45986.286437499999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45986.286437499999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45986.286437499999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45986.286437499999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45986.286437499999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45986.286437499999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45986.286437499999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45986.286437499999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45986.286437499999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45986.286437499999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45986.286437499999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45986.286437499999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45986.286437499999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45986.286437499999</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94.454377314810699</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60.097560185182374</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37.625326388886606</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4.9131388888854417</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45986.286437499999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45986.286437499999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45986.286437499999</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45986.286437499999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45986.286437499999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45986.286437499999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45986.286437499999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45986.286437499999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45986.286437499999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45986.286437499999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45986.286437499999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45986.286437499999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45986.286437499999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45986.286437499999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45986.286437499999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45986.286437499999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45986.286437499999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45986.286437499999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45986.286437499999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45986.286437499999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45986.286437499999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45986.286437499999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45986.286437499999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45986.286437499999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45986.286437499999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45986.286437499999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45986.286437499999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45986.286437499999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45986.286437499999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45986.286437499999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45986.286437499999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45986.286437499999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45986.286437499999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45986.286437499999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45986.286437499999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45986.286437499999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45986.286437499999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45986.286437499999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45986.286437499999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45986.286437499999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45986.286437499999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45986.286437499999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3"/>
  <sheetViews>
    <sheetView tabSelected="1" workbookViewId="0">
      <selection activeCell="A2" sqref="A2:X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c r="C2" s="138"/>
      <c r="D2" s="137"/>
      <c r="E2" s="109"/>
      <c r="F2" s="139"/>
      <c r="G2" s="75"/>
      <c r="H2" s="139"/>
      <c r="I2" s="137"/>
      <c r="J2" s="137"/>
      <c r="K2" s="140"/>
      <c r="L2" s="141"/>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39133</v>
      </c>
      <c r="B3" s="137" t="str">
        <f>IFERROR(VLOOKUP(D3,DB!A:K,11,0),"")</f>
        <v>R6</v>
      </c>
      <c r="C3" s="138">
        <v>1</v>
      </c>
      <c r="D3" s="137" t="s">
        <v>37390</v>
      </c>
      <c r="E3" s="109" t="s">
        <v>39021</v>
      </c>
      <c r="F3" s="139">
        <v>45986.22452546296</v>
      </c>
      <c r="G3" s="75">
        <f ca="1">IFERROR(NOW()-F3,"-")</f>
        <v>6.1912037039292045E-2</v>
      </c>
      <c r="H3" s="139">
        <v>45986.2187037037</v>
      </c>
      <c r="I3" s="137" t="str">
        <f>IFERROR(VLOOKUP(D3,DB!A:F,6,0),"")</f>
        <v>Generator-SG</v>
      </c>
      <c r="J3" s="137" t="str">
        <f>IFERROR(VLOOKUP(D3,DB!A:G,7,0),"")</f>
        <v>Vandalized</v>
      </c>
      <c r="K3" s="140" t="s">
        <v>39134</v>
      </c>
      <c r="L3" s="141" t="str">
        <f>IFERROR(VLOOKUP(D3,DB!A:I,9,0),"")</f>
        <v>Latis</v>
      </c>
    </row>
    <row r="4" spans="1:16383" ht="31.5" customHeight="1">
      <c r="A4" s="136"/>
      <c r="B4" s="137" t="str">
        <f>IFERROR(VLOOKUP(D4,DB!A:K,11,0),"")</f>
        <v/>
      </c>
      <c r="C4" s="138"/>
      <c r="D4" s="137"/>
      <c r="E4" s="109"/>
      <c r="F4" s="139"/>
      <c r="G4" s="75">
        <f ca="1">IFERROR(NOW()-F4,"-")</f>
        <v>45986.286437499999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45986.286437499999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45986.286437499999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45986.286437499999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45986.286437499999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45986.286437499999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45986.286437499999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45986.286437499999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45986.286437499999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45986.286437499999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45986.286437499999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45986.286437499999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45986.286437499999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5"/>
      <c r="E17" s="109"/>
      <c r="F17" s="139"/>
      <c r="G17" s="75">
        <f ca="1">IFERROR(NOW()-F17,"-")</f>
        <v>45986.286437499999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45986.286437499999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45986.286437499999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45986.286437499999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45986.286437499999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45986.286437499999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45986.286437499999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5"/>
      <c r="E24" s="109"/>
      <c r="F24" s="139"/>
      <c r="G24" s="75">
        <f ca="1">IFERROR(NOW()-F24,"-")</f>
        <v>45986.286437499999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45986.286437499999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45986.286437499999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45986.286437499999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45986.286437499999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45986.286437499999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45986.286437499999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5"/>
      <c r="E31" s="109"/>
      <c r="F31" s="139"/>
      <c r="G31" s="75">
        <f ca="1">IFERROR(NOW()-F31,"-")</f>
        <v>45986.286437499999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45986.286437499999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45986.286437499999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45986.286437499999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45986.286437499999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45986.286437499999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45986.286437499999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5"/>
      <c r="E38" s="109"/>
      <c r="F38" s="139"/>
      <c r="G38" s="75">
        <f ca="1">IFERROR(NOW()-F38,"-")</f>
        <v>45986.286437499999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45986.286437499999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45986.286437499999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45986.286437499999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45986.286437499999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45986.286437499999</v>
      </c>
      <c r="H43" s="139"/>
      <c r="I43" s="137" t="str">
        <f>IFERROR(VLOOKUP(D43,DB!A:F,6,0),"")</f>
        <v/>
      </c>
      <c r="J43" s="137" t="str">
        <f>IFERROR(VLOOKUP(D43,DB!A:G,7,0),"")</f>
        <v/>
      </c>
      <c r="K43" s="140"/>
      <c r="L43" s="141"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2025-11-25T03:52:31Z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