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17" documentId="120_S{2AC9BD13-BADA-5192-A53E-5A8FF88502F6}" xr6:coauthVersionLast="47" xr6:coauthVersionMax="47" xr10:uidLastSave="{21436C22-E0EB-49BC-AB14-1EF1986BEBD4}"/>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<sst xmlns="http://schemas.openxmlformats.org/spreadsheetml/2006/main" count="181523" uniqueCount="39139">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</sst>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335.01465347222256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45997.963079398149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45997.963079398149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45997.963079398149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45997.963079398149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45997.963079398149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45997.963079398149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45997.963079398149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45997.963079398149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45997.963079398149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45997.963079398149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45997.963079398149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45997.963079398149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45997.963079398149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45997.963079398149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45997.963079398149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45997.963079398149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45997.963079398149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45997.963079398149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45997.963079398149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45997.963079398149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45997.963079398149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45997.963079398149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45997.963079398149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45997.963079398149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45997.963079398149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45997.963079398149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45997.963079398149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45997.963079398149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45997.963079398149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45997.963079398149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45997.963079398149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45997.963079398149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45997.963079398149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45997.963079398149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45997.963079398149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45997.963079398149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45997.963079398149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45997.963079398149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45997.963079398149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45997.963079398149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45997.963079398149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45997.963079398149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45997.963079398149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45997.963079398149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45997.963079398149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45997.963079398149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45997.963079398149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45997.963079398149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45997.963079398149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45997.963079398149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45997.963079398149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45997.963079398149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45997.963079398149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45997.963079398149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45997.963079398149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45997.963079398149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45997.963079398149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45997.963079398149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45997.963079398149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45997.963079398149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45997.963079398149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45997.963079398149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45997.963079398149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45997.963079398149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45997.963079398149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45997.963079398149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45997.963079398149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45997.963079398149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45997.963079398149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45997.963079398149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45997.963079398149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45997.963079398149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45997.963079398149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45997.963079398149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45997.963079398149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45997.963079398149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45997.963079398149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45997.963079398149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45997.963079398149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45997.963079398149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45997.963079398149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45997.963079398149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45997.963079398149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45997.963079398149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45997.963079398149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45997.963079398149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45997.963079398149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45997.963079398149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45997.963079398149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45997.963079398149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45997.963079398149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45997.963079398149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45997.963079398149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45997.963079398149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45997.963079398149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45997.963079398149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45997.963079398149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45997.963079398149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45997.963079398149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45997.963079398149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45997.963079398149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45997.963079398149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45997.963079398149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45997.963079398149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45997.963079398149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45997.963079398149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45997.963079398149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45997.963079398149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45997.963079398149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45997.963079398149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45997.963079398149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45997.963079398149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45997.963079398149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45997.963079398149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45997.963079398149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45997.963079398149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45997.963079398149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45997.963079398149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45997.963079398149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45997.963079398149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45997.963079398149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45997.963079398149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45997.963079398149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45997.963079398149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45997.963079398149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45997.963079398149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45997.963079398149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45997.963079398149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45997.963079398149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45997.963079398149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45997.963079398149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45997.963079398149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45997.963079398149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45997.963079398149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45997.963079398149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45997.963079398149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45997.963079398149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45997.963079398149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45997.963079398149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45997.963079398149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45997.963079398149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45997.963079398149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45997.963079398149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45997.963079398149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45997.963079398149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45997.963079398149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45997.963079398149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45997.963079398149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45997.963079398149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45997.963079398149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45997.963079398149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45997.963079398149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45997.963079398149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45997.963079398149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45997.963079398149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45997.963079398149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45997.963079398149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45997.963079398149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45997.963079398149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45997.963079398149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45997.963079398149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45997.963079398149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45997.963079398149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45997.963079398149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45997.963079398149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45997.963079398149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45997.963079398149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45997.963079398149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45997.963079398149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45997.963079398149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45997.963079398149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45997.963079398149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45997.963079398149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45997.963079398149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45997.963079398149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45997.963079398149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45997.963079398149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45997.963079398149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45997.963079398149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45997.963079398149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45997.963079398149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45997.963079398149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45997.963079398149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45997.963079398149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45997.963079398149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45997.963079398149</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5EBC355-C11D-47C9-B67F-B70AF449CB39}"/>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172.96324143518723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13.575660416667233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0.60769745370635064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45997.963079398149</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45997.963079398149</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45997.963079398149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45997.963079398149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45997.963079398149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45997.963079398149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45997.963079398149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45997.963079398149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45997.963079398149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45997.963079398149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45997.963079398149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45997.963079398149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45997.963079398149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45997.963079398149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45997.963079398149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45997.963079398149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45997.963079398149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45997.963079398149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45997.963079398149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45997.963079398149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45997.963079398149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45997.963079398149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45997.963079398149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45997.963079398149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45997.963079398149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45997.963079398149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45997.963079398149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45997.963079398149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45997.963079398149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45997.963079398149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45997.963079398149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45997.963079398149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45997.963079398149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45997.963079398149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45997.963079398149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45997.963079398149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45997.963079398149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45997.963079398149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45997.963079398149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45997.963079398149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45997.963079398149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45997.963079398149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45997.963079398149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45997.963079398149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45997.963079398149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45997.963079398149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45997.963079398149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45997.963079398149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45997.963079398149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45997.963079398149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45997.963079398149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45997.963079398149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45997.963079398149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45997.963079398149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45997.963079398149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45997.963079398149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45997.963079398149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45997.963079398149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45997.963079398149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45997.963079398149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45997.963079398149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45997.963079398149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45997.963079398149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45997.963079398149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45997.963079398149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45997.963079398149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45997.963079398149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45997.963079398149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45997.963079398149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45997.963079398149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45997.963079398149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45997.963079398149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45997.963079398149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45997.963079398149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45997.963079398149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45997.963079398149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45997.963079398149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45997.963079398149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45997.963079398149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45997.963079398149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45997.963079398149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45997.963079398149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45997.963079398149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45997.963079398149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45997.963079398149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45997.963079398149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45997.963079398149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45997.963079398149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45997.963079398149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45997.963079398149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45997.963079398149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45997.963079398149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45997.963079398149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45997.963079398149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45997.963079398149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45997.963079398149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45997.963079398149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45997.963079398149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45997.963079398149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45997.963079398149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45997.963079398149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45997.963079398149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45997.963079398149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45997.963079398149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45997.963079398149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45997.963079398149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45997.963079398149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45997.963079398149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45997.963079398149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45997.963079398149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45997.963079398149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45997.963079398149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45997.963079398149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45997.963079398149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45997.963079398149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45997.963079398149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45997.963079398149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45997.963079398149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45997.963079398149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45997.963079398149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45997.963079398149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45997.963079398149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45997.963079398149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45997.963079398149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45997.963079398149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45997.963079398149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45997.963079398149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45997.963079398149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45997.963079398149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45997.963079398149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45997.963079398149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45997.963079398149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45997.963079398149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45997.963079398149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45997.963079398149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45997.963079398149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45997.963079398149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45997.963079398149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45997.963079398149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45997.963079398149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45997.963079398149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45997.963079398149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45997.963079398149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45997.963079398149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45997.963079398149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45997.963079398149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45997.963079398149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45997.963079398149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45997.963079398149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45997.963079398149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45997.963079398149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45997.963079398149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45997.963079398149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45997.963079398149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45997.963079398149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45997.963079398149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45997.963079398149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45997.963079398149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45997.963079398149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45997.963079398149</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45997.963079398149</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45997.963079398149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45997.963079398149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45997.963079398149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45997.963079398149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45997.963079398149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45997.963079398149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45997.963079398149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45997.963079398149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45997.963079398149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45997.963079398149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45997.963079398149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45997.963079398149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45997.963079398149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45997.963079398149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45997.963079398149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45997.963079398149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45997.963079398149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45997.963079398149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45997.963079398149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45997.963079398149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45997.963079398149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45997.963079398149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45997.963079398149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45997.963079398149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45997.963079398149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45997.963079398149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45997.963079398149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45997.963079398149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45997.963079398149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45997.963079398149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45997.963079398149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45997.963079398149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45997.963079398149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45997.963079398149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45997.963079398149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45997.963079398149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45997.963079398149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45997.963079398149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45997.963079398149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45997.963079398149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45997.963079398149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45997.963079398149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45997.963079398149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45997.963079398149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45997.963079398149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45997.963079398149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45997.963079398149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45997.963079398149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45997.963079398149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45997.963079398149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45997.963079398149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45997.963079398149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45997.963079398149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45997.963079398149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45997.963079398149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45997.963079398149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45997.963079398149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45997.963079398149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45997.963079398149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45997.963079398149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45997.963079398149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45997.963079398149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45997.963079398149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45997.963079398149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45997.963079398149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45997.963079398149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45997.963079398149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45997.963079398149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45997.963079398149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45997.963079398149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45997.963079398149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45997.963079398149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45997.963079398149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45997.963079398149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45997.963079398149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45997.963079398149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45997.963079398149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45997.963079398149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45997.963079398149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45997.963079398149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45997.963079398149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45997.963079398149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45997.963079398149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45997.963079398149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45997.963079398149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45997.963079398149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45997.963079398149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45997.963079398149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45997.963079398149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45997.963079398149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45997.963079398149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45997.963079398149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45997.963079398149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45997.963079398149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45997.963079398149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45997.963079398149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45997.963079398149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45997.963079398149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45997.963079398149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45997.963079398149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45997.963079398149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45997.963079398149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45997.963079398149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45997.963079398149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45997.963079398149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45997.963079398149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45997.963079398149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45997.963079398149</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45997.963079398149</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2.0845601851760875E-2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45997.963079398149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45997.963079398149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45997.963079398149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45997.963079398149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45997.963079398149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45997.963079398149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45997.963079398149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45997.963079398149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45997.963079398149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45997.963079398149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45997.963079398149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45997.963079398149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45997.963079398149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45997.963079398149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45997.963079398149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45997.963079398149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45997.963079398149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45997.963079398149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45997.963079398149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45997.963079398149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45997.963079398149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45997.963079398149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45997.963079398149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45997.963079398149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45997.963079398149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45997.963079398149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45997.963079398149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45997.963079398149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45997.963079398149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45997.963079398149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45997.963079398149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45997.963079398149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45997.963079398149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45997.963079398149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45997.963079398149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45997.963079398149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45997.963079398149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45997.963079398149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45997.963079398149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45997.963079398149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45997.963079398149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45997.963079398149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45997.963079398149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45997.963079398149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45997.963079398149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45997.963079398149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45997.963079398149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45997.963079398149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45997.963079398149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45997.963079398149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45997.963079398149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45997.963079398149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45997.963079398149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45997.963079398149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45997.963079398149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45997.963079398149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45997.963079398149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45997.963079398149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45997.963079398149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45997.963079398149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45997.963079398149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45997.963079398149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45997.963079398149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45997.963079398149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45997.963079398149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45997.963079398149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45997.963079398149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45997.963079398149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45997.963079398149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45997.963079398149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45997.963079398149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45997.963079398149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45997.963079398149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45997.963079398149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45997.963079398149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45997.963079398149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45997.963079398149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45997.963079398149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45997.963079398149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45997.963079398149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45997.963079398149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45997.963079398149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45997.963079398149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45997.963079398149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45997.963079398149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45997.963079398149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45997.963079398149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45997.963079398149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45997.963079398149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45997.963079398149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45997.963079398149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45997.963079398149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45997.963079398149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45997.963079398149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45997.963079398149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45997.963079398149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45997.963079398149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45997.963079398149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45997.963079398149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45997.963079398149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45997.963079398149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45997.963079398149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45997.963079398149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45997.963079398149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45997.963079398149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45997.963079398149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45997.963079398149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45997.963079398149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45997.963079398149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45997.963079398149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45997.963079398149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45997.963079398149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45997.963079398149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45997.963079398149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45997.963079398149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45997.963079398149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45997.963079398149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45997.963079398149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45997.963079398149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45997.963079398149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45997.963079398149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45997.963079398149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45997.963079398149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45997.963079398149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45997.963079398149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45997.963079398149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45997.963079398149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45997.963079398149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45997.963079398149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45997.963079398149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45997.963079398149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45997.963079398149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45997.963079398149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45997.963079398149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45997.963079398149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45997.963079398149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45997.963079398149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45997.963079398149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45997.963079398149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45997.963079398149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45997.963079398149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45997.963079398149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45997.963079398149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45997.963079398149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45997.963079398149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45997.963079398149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45997.963079398149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45997.963079398149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45997.963079398149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45997.963079398149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45997.963079398149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45997.963079398149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45997.963079398149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45997.963079398149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45997.963079398149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45997.963079398149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45997.963079398149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45997.963079398149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45997.963079398149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45997.963079398149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45997.963079398149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45997.963079398149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45997.963079398149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45997.963079398149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45997.963079398149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45997.963079398149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45997.963079398149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45997.963079398149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45997.963079398149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45997.963079398149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45997.963079398149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45997.963079398149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45997.963079398149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45997.963079398149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45997.963079398149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45997.963079398149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45997.963079398149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45997.963079398149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45997.963079398149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45997.963079398149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45997.963079398149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45997.963079398149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45997.963079398149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45997.963079398149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45997.963079398149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45997.963079398149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45997.963079398149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45997.963079398149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45997.963079398149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45997.963079398149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45997.963079398149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45997.963079398149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45997.963079398149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45997.963079398149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45997.963079398149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45997.963079398149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45997.963079398149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45997.963079398149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45997.963079398149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45997.963079398149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45997.963079398149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45997.963079398149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45997.963079398149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45997.963079398149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45997.963079398149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45997.963079398149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45997.963079398149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45997.963079398149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45997.963079398149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45997.963079398149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45997.963079398149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45997.963079398149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45997.963079398149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45997.963079398149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45997.963079398149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45997.963079398149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45997.963079398149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45997.963079398149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45997.963079398149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45997.963079398149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45997.963079398149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45997.963079398149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45997.963079398149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45997.963079398149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45997.963079398149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45997.963079398149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45997.963079398149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45997.963079398149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45997.963079398149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45997.963079398149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45997.963079398149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45997.963079398149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45997.963079398149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45997.963079398149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45997.963079398149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45997.963079398149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45997.963079398149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45997.963079398149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45997.963079398149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45997.963079398149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45997.963079398149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45997.963079398149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45997.963079398149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45997.963079398149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45997.963079398149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45997.963079398149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45997.963079398149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45997.963079398149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45997.963079398149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45997.963079398149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45997.963079398149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45997.963079398149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45997.963079398149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45997.963079398149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45997.963079398149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45997.963079398149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45997.963079398149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45997.963079398149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45997.963079398149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45997.963079398149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45997.963079398149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45997.963079398149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45997.963079398149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45997.963079398149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45997.963079398149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45997.963079398149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45997.963079398149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45997.963079398149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45997.963079398149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45997.963079398149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45997.963079398149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45997.963079398149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45997.963079398149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45997.963079398149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45997.963079398149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45997.963079398149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45997.963079398149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45997.963079398149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45997.963079398149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45997.963079398149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45997.963079398149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45997.963079398149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45997.963079398149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45997.963079398149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45997.963079398149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45997.963079398149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45997.963079398149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45997.963079398149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45997.963079398149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45997.963079398149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45997.963079398149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45997.963079398149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45997.963079398149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45997.963079398149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45997.963079398149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45997.963079398149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45997.963079398149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45997.963079398149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45997.963079398149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45997.963079398149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45997.963079398149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45997.963079398149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45997.963079398149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45997.963079398149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45997.963079398149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45997.963079398149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45997.963079398149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45997.963079398149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45997.963079398149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45997.963079398149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45997.963079398149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45997.963079398149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45997.963079398149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45997.963079398149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45997.963079398149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45997.963079398149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45997.963079398149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45997.963079398149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45997.963079398149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45997.963079398149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45997.963079398149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45997.963079398149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45997.963079398149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45997.963079398149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45997.963079398149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45997.963079398149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45997.963079398149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45997.963079398149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45997.963079398149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45997.963079398149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45997.963079398149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45997.963079398149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45997.963079398149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45997.963079398149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45997.963079398149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45997.963079398149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45997.963079398149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45997.963079398149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45997.963079398149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45997.963079398149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45997.963079398149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45997.963079398149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45997.963079398149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45997.963079398149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45997.963079398149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45997.963079398149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45997.963079398149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45997.963079398149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45997.963079398149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45997.963079398149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45997.963079398149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45997.963079398149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45997.963079398149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45997.963079398149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45997.963079398149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45997.963079398149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45997.963079398149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45997.963079398149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45997.963079398149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45997.963079398149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45997.963079398149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45997.963079398149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45997.963079398149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45997.963079398149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45997.963079398149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45997.963079398149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45997.963079398149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45997.963079398149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45997.963079398149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45997.963079398149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45997.963079398149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45997.963079398149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45997.963079398149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45997.963079398149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45997.963079398149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45997.963079398149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45997.963079398149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45997.963079398149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45997.963079398149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45997.963079398149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45997.963079398149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45997.963079398149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45997.963079398149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45997.963079398149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45997.963079398149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45997.963079398149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45997.963079398149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45997.963079398149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45997.963079398149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45997.963079398149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45997.963079398149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45997.963079398149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45997.963079398149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45997.963079398149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45997.963079398149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45997.963079398149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45997.963079398149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45997.963079398149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45997.963079398149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45997.963079398149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45997.963079398149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45997.963079398149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45997.963079398149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45997.963079398149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45997.963079398149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45997.963079398149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45997.963079398149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45997.963079398149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45997.963079398149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45997.963079398149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45997.963079398149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45997.963079398149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45997.963079398149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45997.963079398149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45997.963079398149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45997.963079398149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45997.963079398149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45997.963079398149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45997.963079398149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45997.963079398149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45997.963079398149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45997.963079398149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45997.963079398149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45997.963079398149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45997.963079398149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45997.963079398149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45997.963079398149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45997.963079398149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45997.963079398149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45997.963079398149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45997.963079398149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45997.963079398149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45997.963079398149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45997.963079398149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45997.963079398149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45997.963079398149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45997.963079398149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45997.963079398149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45997.963079398149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45997.963079398149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45997.963079398149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45997.963079398149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45997.963079398149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45997.963079398149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45997.963079398149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45997.963079398149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45997.963079398149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45997.963079398149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45997.963079398149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45997.963079398149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45997.963079398149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45997.963079398149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45997.963079398149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45997.963079398149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45997.963079398149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45997.963079398149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45997.963079398149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45997.963079398149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45997.963079398149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45997.963079398149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45997.963079398149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45997.963079398149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45997.963079398149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45997.963079398149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45997.963079398149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45997.963079398149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45997.963079398149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45997.963079398149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45997.963079398149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45997.963079398149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45997.963079398149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45997.963079398149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45997.963079398149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45997.963079398149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45997.963079398149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45997.963079398149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45997.963079398149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45997.963079398149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45997.963079398149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45997.963079398149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45997.963079398149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45997.963079398149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45997.963079398149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45997.963079398149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45997.963079398149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45997.963079398149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45997.963079398149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45997.963079398149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45997.963079398149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45997.963079398149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45997.963079398149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45997.963079398149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45997.963079398149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45997.963079398149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45997.963079398149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45997.963079398149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45997.963079398149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45997.963079398149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45997.963079398149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45997.963079398149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45997.963079398149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45997.963079398149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45997.963079398149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45997.963079398149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45997.963079398149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45997.963079398149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45997.963079398149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45997.963079398149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45997.963079398149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45997.963079398149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45997.963079398149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45997.963079398149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45997.963079398149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45997.963079398149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45997.963079398149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45997.963079398149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45997.963079398149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45997.963079398149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45997.963079398149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45997.963079398149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45997.963079398149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45997.963079398149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45997.963079398149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45997.963079398149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45997.963079398149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45997.963079398149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45997.963079398149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45997.963079398149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45997.963079398149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45997.963079398149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45997.963079398149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45997.963079398149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45997.963079398149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45997.963079398149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45997.963079398149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45997.963079398149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45997.963079398149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45997.963079398149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45997.963079398149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45997.963079398149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45997.963079398149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45997.963079398149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45997.963079398149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45997.963079398149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45997.963079398149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45997.963079398149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45997.963079398149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45997.963079398149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45997.963079398149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45997.963079398149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45997.963079398149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45997.963079398149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45997.963079398149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45997.963079398149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45997.963079398149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45997.963079398149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45997.963079398149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45997.963079398149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45997.963079398149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45997.963079398149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45997.963079398149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45997.963079398149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45997.963079398149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45997.963079398149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45997.963079398149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45997.963079398149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45997.963079398149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45997.963079398149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45997.963079398149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45997.963079398149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45997.963079398149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45997.963079398149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45997.963079398149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45997.963079398149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45997.963079398149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45997.963079398149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45997.963079398149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45997.963079398149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45997.963079398149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45997.963079398149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45997.963079398149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45997.963079398149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45997.963079398149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45997.963079398149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45997.963079398149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45997.963079398149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45997.963079398149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45997.963079398149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45997.963079398149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45997.963079398149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45997.963079398149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45997.963079398149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45997.963079398149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45997.963079398149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45997.963079398149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45997.963079398149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45997.963079398149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45997.963079398149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45997.963079398149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45997.963079398149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45997.963079398149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45997.963079398149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45997.963079398149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45997.963079398149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45997.963079398149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45997.963079398149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45997.963079398149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45997.963079398149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45997.963079398149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45997.963079398149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45997.963079398149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45997.963079398149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45997.963079398149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45997.963079398149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45997.963079398149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45997.963079398149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45997.963079398149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45997.963079398149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45997.963079398149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45997.963079398149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45997.963079398149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45997.963079398149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45997.963079398149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45997.963079398149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45997.963079398149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45997.963079398149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45997.963079398149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45997.963079398149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45997.963079398149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45997.963079398149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45997.963079398149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45997.963079398149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45997.963079398149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45997.963079398149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45997.963079398149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45997.963079398149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45997.963079398149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45997.963079398149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45997.963079398149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45997.963079398149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45997.963079398149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45997.963079398149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45997.963079398149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45997.963079398149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45997.963079398149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45997.963079398149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45997.963079398149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45997.963079398149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45997.963079398149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45997.963079398149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45997.963079398149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45997.963079398149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45997.963079398149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45997.963079398149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45997.963079398149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45997.963079398149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45997.963079398149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45997.963079398149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45997.963079398149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45997.963079398149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45997.963079398149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45997.963079398149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45997.963079398149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45997.963079398149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45997.963079398149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45997.963079398149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45997.963079398149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45997.963079398149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45997.963079398149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45997.963079398149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45997.963079398149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45997.963079398149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45997.963079398149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45997.963079398149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45997.963079398149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45997.963079398149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45997.963079398149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45997.963079398149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45997.963079398149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45997.963079398149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45997.963079398149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45997.963079398149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45997.963079398149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45997.963079398149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45997.963079398149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45997.963079398149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45997.963079398149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45997.963079398149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45997.963079398149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45997.963079398149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45997.963079398149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45997.963079398149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45997.963079398149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45997.963079398149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45997.963079398149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45997.963079398149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45997.963079398149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45997.963079398149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45997.963079398149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45997.963079398149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45997.963079398149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45997.963079398149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45997.963079398149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45997.963079398149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45997.963079398149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45997.963079398149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45997.963079398149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45997.963079398149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45997.963079398149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45997.963079398149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45997.963079398149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45997.963079398149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45997.963079398149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45997.963079398149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45997.963079398149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45997.963079398149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45997.963079398149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45997.963079398149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45997.963079398149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45997.963079398149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45997.963079398149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45997.963079398149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45997.963079398149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45997.963079398149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45997.963079398149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45997.963079398149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45997.963079398149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45997.963079398149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45997.963079398149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45997.963079398149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45997.963079398149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45997.963079398149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45997.963079398149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45997.963079398149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45997.963079398149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45997.963079398149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45997.963079398149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45997.963079398149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45997.963079398149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45997.963079398149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45997.963079398149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45997.963079398149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45997.963079398149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45997.963079398149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45997.963079398149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45997.963079398149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45997.963079398149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45997.963079398149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45997.963079398149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45997.963079398149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45997.963079398149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45997.963079398149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45997.963079398149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45997.963079398149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45997.963079398149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45997.963079398149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45997.963079398149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45997.963079398149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45997.963079398149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45997.963079398149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45997.963079398149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45997.963079398149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45997.963079398149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45997.963079398149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45997.963079398149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45997.963079398149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45997.963079398149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45997.963079398149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45997.963079398149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45997.963079398149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45997.963079398149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45997.963079398149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45997.963079398149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45997.963079398149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45997.963079398149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45997.963079398149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45997.963079398149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45997.963079398149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45997.963079398149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45997.963079398149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45997.963079398149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45997.963079398149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45997.963079398149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45997.963079398149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45997.963079398149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45997.963079398149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45997.963079398149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45997.963079398149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45997.963079398149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45997.963079398149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45997.963079398149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45997.963079398149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45997.963079398149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45997.963079398149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45997.963079398149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45997.963079398149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45997.963079398149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45997.963079398149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45997.963079398149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45997.963079398149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45997.963079398149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45997.963079398149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45997.963079398149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45997.963079398149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45997.963079398149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45997.963079398149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45997.963079398149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45997.963079398149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45997.963079398149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45997.963079398149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45997.963079398149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45997.963079398149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45997.963079398149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45997.963079398149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45997.963079398149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45997.963079398149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45997.963079398149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45997.963079398149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45997.963079398149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45997.963079398149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45997.963079398149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45997.963079398149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45997.963079398149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45997.963079398149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45997.963079398149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45997.963079398149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45997.963079398149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45997.963079398149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45997.963079398149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45997.963079398149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45997.963079398149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45997.963079398149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45997.963079398149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45997.963079398149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45997.963079398149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45997.963079398149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45997.963079398149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45997.963079398149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45997.963079398149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45997.963079398149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45997.963079398149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45997.963079398149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45997.963079398149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45997.963079398149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45997.963079398149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45997.963079398149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45997.963079398149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45997.963079398149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45997.963079398149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45997.963079398149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45997.963079398149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45997.963079398149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45997.963079398149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45997.963079398149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45997.963079398149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45997.963079398149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45997.963079398149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45997.963079398149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45997.963079398149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45997.963079398149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45997.963079398149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45997.963079398149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45997.963079398149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45997.963079398149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45997.963079398149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45997.963079398149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45997.963079398149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45997.963079398149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45997.963079398149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45997.963079398149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45997.963079398149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45997.963079398149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45997.963079398149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45997.963079398149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45997.963079398149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45997.963079398149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45997.963079398149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45997.963079398149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45997.963079398149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45997.963079398149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45997.963079398149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45997.963079398149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45997.963079398149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45997.963079398149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45997.963079398149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45997.963079398149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45997.963079398149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45997.963079398149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45997.963079398149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45997.963079398149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45997.963079398149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45997.963079398149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45997.963079398149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45997.963079398149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45997.963079398149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45997.963079398149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45997.963079398149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45997.963079398149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45997.963079398149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45997.963079398149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45997.963079398149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45997.963079398149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45997.963079398149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45997.963079398149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45997.963079398149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45997.963079398149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45997.963079398149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45997.963079398149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45997.963079398149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45997.963079398149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45997.963079398149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45997.963079398149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45997.963079398149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45997.963079398149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45997.963079398149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45997.963079398149</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294.4823618055525</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0.47107708333351184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0.42974606481584487</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45997.963079398149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45997.963079398149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45997.963079398149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45997.963079398149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45997.963079398149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45997.963079398149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45997.963079398149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45997.963079398149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45997.963079398149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45997.963079398149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45997.963079398149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45997.963079398149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45997.963079398149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45997.963079398149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45997.963079398149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45997.963079398149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45997.963079398149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45997.963079398149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45997.963079398149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45997.963079398149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45997.963079398149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45997.963079398149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45997.963079398149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45997.963079398149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45997.963079398149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45997.963079398149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45997.963079398149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45997.963079398149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45997.963079398149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45997.963079398149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45997.963079398149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45997.963079398149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45997.963079398149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45997.963079398149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45997.963079398149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45997.963079398149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45997.963079398149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45997.963079398149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45997.963079398149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45997.963079398149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45997.963079398149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45997.963079398149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45997.963079398149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45997.963079398149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45997.963079398149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45997.963079398149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45997.963079398149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45997.963079398149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45997.963079398149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45997.963079398149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45997.963079398149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45997.963079398149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45997.963079398149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45997.963079398149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45997.963079398149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45997.963079398149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45997.963079398149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45997.963079398149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45997.963079398149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45997.963079398149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45997.963079398149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45997.963079398149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45997.963079398149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45997.963079398149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45997.963079398149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45997.963079398149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45997.963079398149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45997.963079398149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45997.963079398149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45997.963079398149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45997.963079398149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45997.963079398149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45997.963079398149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45997.963079398149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45997.963079398149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45997.963079398149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45997.963079398149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45997.963079398149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45997.963079398149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45997.963079398149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45997.963079398149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45997.963079398149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45997.963079398149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45997.963079398149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45997.963079398149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45997.963079398149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45997.963079398149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45997.963079398149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45997.963079398149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45997.963079398149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45997.963079398149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45997.963079398149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45997.963079398149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45997.963079398149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45997.963079398149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45997.963079398149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45997.963079398149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45997.963079398149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45997.963079398149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45997.963079398149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45997.963079398149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45997.963079398149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45997.963079398149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45997.963079398149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45997.963079398149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45997.963079398149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45997.963079398149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45997.963079398149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45997.963079398149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45997.963079398149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45997.963079398149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45997.963079398149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45997.963079398149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45997.963079398149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45997.963079398149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45997.963079398149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45997.963079398149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45997.963079398149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45997.963079398149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45997.963079398149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45997.963079398149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45997.963079398149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45997.963079398149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45997.963079398149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45997.963079398149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45997.963079398149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45997.963079398149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45997.963079398149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45997.963079398149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45997.963079398149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45997.963079398149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45997.963079398149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45997.963079398149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45997.963079398149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45997.963079398149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45997.963079398149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45997.963079398149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45997.963079398149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45997.963079398149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45997.963079398149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45997.963079398149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45997.963079398149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45997.963079398149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45997.963079398149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45997.963079398149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45997.963079398149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45997.963079398149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45997.963079398149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45997.963079398149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45997.963079398149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45997.963079398149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45997.963079398149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45997.963079398149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45997.963079398149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45997.963079398149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45997.963079398149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45997.963079398149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45997.963079398149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45997.963079398149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45997.963079398149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45997.963079398149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45997.963079398149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45997.963079398149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45997.963079398149</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106.13101921296038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71.774202083332057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49.301968287036289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16.589780787035124</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0.85559097221994307</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c r="G7" s="102">
        <f ca="1">IFERROR(NOW()-F7,"")</f>
        <v>45997.963079398149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45997.963079398149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45997.963079398149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45997.963079398149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45997.963079398149</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45997.963079398149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45997.963079398149</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45997.963079398149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45997.963079398149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45997.963079398149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45997.963079398149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45997.963079398149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45997.963079398149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45997.963079398149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45997.963079398149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45997.963079398149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45997.963079398149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45997.963079398149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45997.963079398149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45997.963079398149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45997.963079398149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45997.963079398149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45997.963079398149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45997.963079398149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45997.963079398149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45997.963079398149</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45997.963079398149</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30302</v>
      </c>
      <c r="E2" s="138" t="s">
        <v>39106</v>
      </c>
      <c r="F2" s="117">
        <v>45997.83761574074</v>
      </c>
      <c r="G2" s="72">
        <f t="shared" ref="G2:G38" ca="1" si="0">IFERROR(NOW()-F2,"-")</f>
        <v>0.12546365740854526</v>
      </c>
      <c r="H2" s="117">
        <v>45997.847118055557</v>
      </c>
      <c r="I2" s="115" t="str">
        <f>IFERROR(VLOOKUP(D2,DB!A:F,6,0),"")</f>
        <v>SCECO</v>
      </c>
      <c r="J2" s="115" t="str">
        <f>IFERROR(VLOOKUP(D2,DB!A:G,7,0),"")</f>
        <v>Good</v>
      </c>
      <c r="K2" s="118" t="s">
        <v>39138</v>
      </c>
      <c r="L2" s="133" t="str">
        <f>IFERROR(VLOOKUP(D2,DB!A:I,9,0),"")</f>
        <v>Latis</v>
      </c>
    </row>
    <row r="3" spans="1:16382" ht="31.5" customHeight="1">
      <c r="A3" s="114"/>
      <c r="B3" s="115" t="str">
        <f>IFERROR(VLOOKUP(D3,DB!A:K,11,0),"")</f>
        <v/>
      </c>
      <c r="C3" s="116"/>
      <c r="D3" s="115"/>
      <c r="E3" s="138"/>
      <c r="F3" s="117"/>
      <c r="G3" s="72">
        <f t="shared" ca="1" si="0"/>
        <v>45997.963079398149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45997.963079398149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45997.963079398149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45997.963079398149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45997.963079398149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45997.963079398149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45997.963079398149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45997.963079398149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45997.963079398149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45997.963079398149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45997.963079398149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45997.963079398149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45997.963079398149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45997.963079398149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45997.963079398149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45997.963079398149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45997.963079398149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45997.963079398149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45997.963079398149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45997.963079398149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45997.963079398149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45997.963079398149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45997.963079398149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45997.963079398149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45997.963079398149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45997.963079398149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45997.963079398149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45997.963079398149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45997.963079398149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45997.963079398149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45997.963079398149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45997.963079398149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45997.963079398149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45997.963079398149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45997.963079398149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45997.963079398149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45997.963079398149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45997.963079398149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45997.963079398149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45997.963079398149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45997.963079398149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45997.963079398149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45997.963079398149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45997.963079398149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45997.963079398149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45997.963079398149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45997.963079398149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45997.963079398149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45997.963079398149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45997.963079398149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45997.963079398149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45997.963079398149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45997.963079398149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45997.963079398149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45997.963079398149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45997.963079398149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45997.963079398149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45997.963079398149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45997.963079398149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45997.963079398149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45997.963079398149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45997.963079398149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45997.963079398149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45997.963079398149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45997.963079398149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45997.963079398149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45997.963079398149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45997.963079398149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45997.963079398149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45997.963079398149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45997.963079398149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45997.963079398149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45997.963079398149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45997.963079398149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45997.963079398149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45997.963079398149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45997.963079398149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45997.963079398149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45997.963079398149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45997.963079398149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45997.963079398149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45997.963079398149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45997.963079398149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45997.963079398149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45997.963079398149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45997.963079398149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45997.963079398149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45997.963079398149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45997.963079398149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45997.963079398149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45997.963079398149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45997.963079398149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45997.963079398149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45997.963079398149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45997.963079398149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45997.963079398149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45997.963079398149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45997.963079398149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45997.963079398149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45997.963079398149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45997.963079398149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45997.963079398149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45997.963079398149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45997.963079398149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45997.963079398149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45997.963079398149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45997.963079398149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45997.963079398149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45997.963079398149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45997.963079398149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45997.963079398149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45997.963079398149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45997.963079398149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45997.963079398149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45997.963079398149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45997.963079398149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45997.963079398149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45997.963079398149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45997.963079398149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45997.963079398149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45997.963079398149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45997.963079398149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45997.963079398149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45997.963079398149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45997.963079398149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45997.963079398149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45997.963079398149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45997.963079398149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45997.963079398149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45997.963079398149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45997.963079398149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45997.963079398149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45997.963079398149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45997.963079398149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45997.963079398149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45997.963079398149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45997.963079398149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45997.963079398149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45997.963079398149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45997.963079398149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45997.963079398149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45997.963079398149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45997.963079398149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45997.963079398149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45997.963079398149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45997.963079398149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45997.963079398149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45997.963079398149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45997.963079398149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45997.963079398149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45997.963079398149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45997.963079398149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45997.963079398149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45997.963079398149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45997.963079398149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45997.963079398149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45997.963079398149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45997.963079398149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45997.963079398149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45997.963079398149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45997.963079398149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45997.963079398149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45997.963079398149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45997.963079398149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45997.963079398149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45997.963079398149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45997.963079398149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45997.963079398149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45997.963079398149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45997.963079398149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45997.963079398149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45997.963079398149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45997.963079398149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45997.963079398149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45997.963079398149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45997.963079398149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45997.963079398149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45997.963079398149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45997.963079398149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45997.963079398149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45997.963079398149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45997.963079398149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45997.963079398149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45997.963079398149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45997.963079398149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45997.963079398149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45997.963079398149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45997.963079398149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45997.963079398149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45997.963079398149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45997.963079398149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45997.963079398149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45997.963079398149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45997.963079398149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45997.963079398149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45997.963079398149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45997.963079398149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45997.963079398149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45997.963079398149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45997.963079398149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45997.963079398149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45997.963079398149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45997.963079398149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45997.963079398149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45997.963079398149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45997.963079398149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45997.963079398149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45997.963079398149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45997.963079398149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45997.963079398149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45997.963079398149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45997.963079398149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45997.963079398149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45997.963079398149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45997.963079398149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45997.963079398149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45997.963079398149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45997.963079398149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45997.963079398149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45997.963079398149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45997.963079398149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45997.963079398149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45997.963079398149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45997.963079398149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45997.963079398149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45997.963079398149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45997.963079398149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45997.963079398149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45997.963079398149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45997.963079398149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45997.963079398149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45997.963079398149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45997.963079398149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45997.963079398149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45997.963079398149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45997.963079398149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45997.963079398149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45997.963079398149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45997.963079398149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45997.963079398149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45997.963079398149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45997.963079398149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45997.963079398149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45997.963079398149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45997.963079398149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45997.963079398149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45997.963079398149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45997.963079398149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45997.963079398149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45997.963079398149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45997.963079398149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45997.963079398149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45997.963079398149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45997.963079398149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45997.963079398149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45997.963079398149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45997.963079398149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45997.963079398149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45997.963079398149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45997.963079398149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45997.963079398149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45997.963079398149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45997.963079398149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45997.963079398149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45997.963079398149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45997.963079398149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45997.963079398149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45997.963079398149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45997.963079398149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45997.963079398149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45997.963079398149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45997.963079398149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45997.963079398149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45997.963079398149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45997.963079398149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45997.963079398149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45997.963079398149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45997.963079398149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45997.963079398149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45997.963079398149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45997.963079398149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45997.963079398149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45997.963079398149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45997.963079398149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45997.963079398149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45997.963079398149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45997.963079398149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45997.963079398149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45997.963079398149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45997.963079398149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45997.963079398149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45997.963079398149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45997.963079398149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45997.963079398149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45997.963079398149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45997.963079398149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45997.963079398149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45997.963079398149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45997.963079398149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45997.963079398149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45997.963079398149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45997.963079398149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45997.963079398149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45997.963079398149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45997.963079398149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45997.963079398149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45997.963079398149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45997.963079398149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45997.963079398149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45997.963079398149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45997.963079398149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45997.963079398149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45997.963079398149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45997.963079398149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45997.963079398149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45997.963079398149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45997.963079398149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45997.963079398149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45997.963079398149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45997.963079398149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45997.963079398149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45997.963079398149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45997.963079398149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45997.963079398149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45997.963079398149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45997.963079398149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45997.963079398149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45997.963079398149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45997.963079398149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45997.963079398149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45997.963079398149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45997.963079398149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45997.963079398149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45997.963079398149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45997.963079398149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45997.963079398149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45997.963079398149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45997.963079398149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45997.963079398149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45997.963079398149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45997.963079398149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45997.963079398149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45997.963079398149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45997.963079398149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45997.963079398149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45997.963079398149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45997.963079398149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45997.963079398149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45997.963079398149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45997.963079398149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45997.963079398149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45997.963079398149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45997.963079398149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45997.963079398149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45997.963079398149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45997.963079398149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45997.963079398149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45997.963079398149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45997.963079398149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45997.963079398149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45997.963079398149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45997.963079398149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45997.963079398149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45997.963079398149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45997.963079398149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45997.963079398149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45997.963079398149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45997.963079398149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45997.963079398149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45997.963079398149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45997.963079398149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45997.963079398149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45997.963079398149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45997.963079398149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45997.963079398149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45997.963079398149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45997.963079398149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45997.963079398149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45997.963079398149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45997.963079398149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45997.963079398149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45997.963079398149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45997.963079398149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45997.963079398149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45997.963079398149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45997.963079398149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45997.963079398149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45997.963079398149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45997.963079398149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45997.963079398149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45997.963079398149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45997.963079398149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45997.963079398149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45997.963079398149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45997.963079398149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45997.963079398149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45997.963079398149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45997.963079398149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45997.963079398149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45997.963079398149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45997.963079398149</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45997.963079398149</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