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039" documentId="120_S{2AC9BD13-BADA-5192-A53E-5A8FF88502F6}" xr6:coauthVersionLast="47" xr6:coauthVersionMax="47" xr10:uidLastSave="{6414EE72-FC0B-417B-929B-F7931E99F326}"/>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G5" i="4"/>
  <c r="G6" i="4"/>
  <c r="G7" i="4"/>
  <c r="G8" i="4"/>
  <c r="G9" i="4"/>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G2" i="9"/>
  <c r="I2" i="9"/>
  <c r="J2" i="9"/>
  <c r="L2" i="9"/>
  <c r="B3" i="9"/>
  <c r="G3" i="9"/>
  <c r="I3" i="9"/>
  <c r="J3" i="9"/>
  <c r="L3" i="9"/>
  <c r="B4" i="9"/>
  <c r="G4" i="9"/>
  <c r="I4" i="9"/>
  <c r="J4" i="9"/>
  <c r="L4" i="9"/>
  <c r="B5" i="9"/>
  <c r="G5" i="9"/>
  <c r="I5" i="9"/>
  <c r="J5" i="9"/>
  <c r="L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<sst xmlns="http://schemas.openxmlformats.org/spreadsheetml/2006/main" count="180288" uniqueCount="39128">
  <si>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</si>
  <si>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</si>
  <si>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</si>
  <si>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</si>
  <si>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</si>
  <si>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</si>
  <si>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</si>
  <si>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</si>
  <si>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</si>
  <si>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</si>
  <si>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</si>
  <si>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</si>
  <si>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</si>
  <si>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</si>
  <si>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</si>
  <si>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</si>
  <si>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</si>
  <si>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</si>
  <si>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</si>
  <si>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</si>
  <si>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</si>
  <si>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</si>
  <si>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</si>
  <si>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</si>
  <si>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</si>
  <si>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</si>
  <si>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</si>
  <si>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</si>
  <si>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</si>
  <si>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</si>
  <si>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</si>
  <si>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</si>
  <si>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</si>
  <si>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</si>
  <si>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</si>
  <si>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</si>
  <si>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</si>
  <si>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</si>
  <si>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</si>
  <si>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</si>
  <si>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</si>
  <si>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</si>
  <si>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</si>
  <si>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</si>
  <si>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</si>
  <si>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</si>
  <si>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</si>
  <si>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</si>
  <si>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</si>
  <si>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</si>
  <si>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</si>
  <si>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</si>
  <si>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</si>
  <si>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</si>
  <si>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</si>
  <si>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</si>
  <si>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</si>
  <si>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</si>
  <si>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</si>
  <si>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</si>
  <si>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</si>
  <si>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</si>
  <si>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</si>
  <si>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</si>
  <si>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</si>
  <si>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</si>
  <si>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</si>
  <si>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</si>
  <si>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</si>
  <si>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</si>
  <si>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</si>
  <si>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</si>
  <si>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</si>
  <si>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</si>
  <si>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</si>
  <si>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</si>
  <si>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</si>
  <si>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</si>
  <si>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</si>
  <si>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</si>
  <si>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</si>
  <si>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</si>
  <si>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</si>
  <si>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</si>
  <si>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</si>
  <si>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</si>
  <si>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</si>
  <si>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</si>
  <si>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</si>
  <si>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</si>
  <si>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</si>
  <si>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</si>
  <si>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</si>
  <si>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</si>
  <si>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</si>
  <si>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</si>
  <si>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</si>
  <si>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</si>
  <si>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</si>
  <si>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</si>
  <si>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</si>
  <si>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</si>
  <si>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</si>
  <si>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</si>
  <si>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</si>
  <si>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</si>
  <si>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</si>
  <si>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</si>
  <si>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</si>
  <si>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</si>
  <si>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</si>
  <si>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</si>
  <si>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</si>
  <si>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</si>
  <si>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</si>
  <si>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</si>
  <si>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</si>
  <si>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</si>
  <si>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</si>
  <si>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</si>
  <si>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</si>
  <si>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</si>
  <si>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</si>
  <si>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</si>
  <si>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</si>
  <si>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</si>
  <si>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</si>
  <si>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</si>
  <si>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</si>
  <si>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</si>
  <si>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</si>
  <si>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</si>
  <si>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</si>
  <si>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</si>
  <si>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</si>
  <si>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</si>
  <si>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</si>
  <si>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</si>
  <si>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</si>
  <si>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</si>
  <si>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</si>
  <si>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</si>
  <si>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</si>
  <si>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</si>
  <si>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</si>
  <si>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</si>
  <si>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</si>
  <si>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</si>
  <si>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</si>
  <si>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</si>
  <si>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</si>
  <si>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</si>
  <si>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</si>
  <si>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</si>
  <si>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</si>
  <si>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</si>
  <si>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</si>
  <si>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</si>
  <si>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</si>
  <si>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</si>
  <si>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</si>
  <si>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</si>
  <si>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</si>
  <si>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</si>
  <si>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</si>
  <si>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</si>
  <si>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</si>
  <si>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</si>
  <si>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</si>
  <si>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</si>
  <si>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</si>
  <si>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</si>
  <si>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</si>
  <si>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</si>
  <si>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</si>
  <si>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</si>
  <si>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</si>
  <si>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</si>
  <si>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</si>
  <si>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</si>
  <si>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</si>
  <si>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</si>
  <si>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</si>
  <si>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</si>
  <si>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</si>
  <si>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</si>
  <si>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</si>
  <si>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</si>
  <si>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</si>
  <si>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</si>
  <si>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</si>
  <si>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</si>
  <si>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</si>
  <si>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</si>
  <si>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</si>
  <si>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</si>
  <si>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</si>
  <si>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</si>
  <si>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</si>
  <si>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</si>
  <si>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</si>
  <si>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</si>
  <si>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</si>
  <si>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</si>
  <si>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</si>
  <si>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</si>
  <si>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</si>
  <si>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</si>
  <si>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</si>
  <si>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</si>
  <si>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</si>
  <si>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</si>
  <si>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</si>
  <si>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</si>
  <si>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</si>
  <si>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</si>
  <si>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</si>
  <si>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</si>
  <si>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</si>
  <si>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</si>
  <si>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</si>
  <si>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</si>
  <si>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</si>
  <si>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</si>
  <si>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</si>
  <si>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</si>
  <si>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</si>
  <si>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</si>
  <si>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</si>
  <si>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</si>
  <si>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</si>
  <si>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</si>
  <si>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</si>
  <si>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</si>
  <si>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</si>
  <si>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</si>
  <si>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</si>
  <si>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</si>
  <si>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</si>
  <si>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</si>
  <si>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</si>
  <si>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</si>
  <si>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</si>
  <si>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</si>
  <si>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</si>
  <si>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</si>
  <si>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</si>
  <si>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</si>
  <si>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</si>
  <si>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</si>
  <si>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</si>
  <si>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</si>
  <si>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</si>
  <si>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</si>
  <si>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</si>
  <si>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</si>
  <si>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</si>
  <si>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</si>
  <si>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</si>
  <si>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</si>
  <si>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</si>
  <si>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</si>
  <si>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</si>
  <si>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</si>
  <si>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</si>
  <si>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</si>
  <si>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</si>
  <si>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</si>
  <si>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</si>
  <si>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</si>
  <si>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</si>
  <si>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</si>
  <si>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</si>
  <si>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</si>
  <si>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</si>
  <si>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</si>
  <si>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</si>
  <si>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</si>
  <si>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</si>
  <si>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</si>
  <si>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</si>
  <si>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</si>
  <si>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</si>
  <si>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</si>
  <si>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</si>
  <si>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</si>
  <si>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</si>
  <si>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</si>
  <si>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</si>
  <si>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</si>
  <si>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</si>
  <si>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</si>
  <si>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</si>
  <si>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</si>
  <si>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</si>
  <si>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</si>
  <si>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</si>
  <si>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</si>
  <si>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</si>
  <si>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</si>
  <si>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</si>
  <si>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</si>
  <si>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</si>
  <si>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</si>
  <si>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</si>
  <si>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</si>
  <si>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</si>
  <si>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</si>
  <si>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</si>
  <si>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</si>
  <si>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</si>
  <si>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</si>
  <si>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</si>
  <si>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</si>
  <si>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</si>
  <si>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</si>
  <si>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</si>
  <si>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</si>
  <si>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</si>
  <si>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</si>
  <si>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</si>
  <si>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</si>
  <si>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</si>
  <si>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</si>
  <si>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</si>
  <si>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</si>
  <si>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</si>
  <si>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</si>
  <si>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</si>
  <si>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</si>
  <si>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</si>
  <si>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</si>
  <si>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</si>
  <si>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</si>
  <si>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</si>
  <si>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</si>
  <si>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</si>
  <si>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</si>
  <si>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</si>
  <si>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</si>
  <si>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</si>
  <si>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</si>
  <si>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</si>
  <si>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</si>
  <si>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</si>
  <si>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</si>
  <si>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</si>
  <si>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</si>
  <si>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</si>
  <si>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</si>
  <si>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</si>
  <si>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</si>
  <si>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</si>
  <si>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</si>
  <si>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</si>
  <si>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</si>
  <si>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</si>
  <si>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</si>
  <si>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</si>
  <si>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</si>
  <si>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</si>
  <si>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</si>
  <si>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</si>
  <si>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</si>
  <si>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</si>
  <si>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</si>
  <si>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</si>
  <si>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</si>
  <si>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</si>
  <si>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</si>
  <si>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</si>
  <si>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</si>
  <si>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</si>
  <si>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</si>
  <si>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</si>
  <si>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</si>
  <si>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</si>
  <si>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</si>
  <si>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</si>
  <si>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</si>
  <si>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</si>
  <si>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</si>
  <si>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</si>
  <si>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</si>
  <si>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</si>
  <si>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</si>
  <si>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</si>
  <si>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</si>
  <si>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</si>
  <si>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</si>
  <si>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</si>
  <si>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</si>
  <si>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</si>
  <si>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</si>
  <si>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</si>
  <si>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</si>
  <si>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</si>
  <si>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</si>
  <si>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</si>
  <si>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</si>
  <si>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</si>
  <si>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</si>
  <si>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</si>
  <si>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</si>
  <si>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</si>
  <si>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</si>
  <si>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</si>
  <si>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</si>
  <si>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</si>
  <si>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</si>
  <si>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</si>
  <si>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</si>
  <si>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</si>
  <si>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</si>
  <si>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</si>
  <si>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</si>
  <si>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</si>
  <si>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</si>
  <si>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</si>
  <si>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</si>
  <si>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</si>
  <si>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</si>
  <si>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</si>
  <si>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</si>
  <si>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</si>
  <si>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</si>
  <si>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</si>
  <si>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</si>
  <si>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</si>
  <si>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</si>
  <si>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</si>
  <si>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</si>
  <si>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</si>
  <si>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</si>
  <si>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</si>
  <si>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</si>
  <si>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</si>
  <si>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</si>
  <si>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</si>
  <si>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</si>
  <si>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</si>
  <si>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</si>
  <si>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</si>
  <si>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</si>
  <si>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</si>
  <si>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</si>
  <si>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</si>
  <si>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</si>
  <si>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</si>
  <si>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</si>
  <si>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</si>
  <si>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</si>
  <si>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</si>
  <si>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</si>
  <si>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</si>
  <si>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</si>
  <si>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</si>
  <si>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</si>
  <si>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</si>
  <si>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</si>
  <si>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</si>
  <si>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</si>
  <si>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</si>
  <si>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</si>
  <si>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</si>
  <si>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</si>
  <si>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</si>
  <si>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</si>
  <si>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</si>
  <si>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</si>
  <si>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</si>
  <si>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</si>
  <si>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</si>
  <si>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</si>
  <si>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</si>
  <si>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</si>
  <si>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</si>
  <si>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</si>
  <si>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</si>
  <si>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</si>
  <si>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</si>
  <si>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</si>
  <si>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</si>
  <si>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</si>
  <si>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</si>
  <si>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</si>
  <si>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</si>
  <si>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</si>
  <si>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</si>
  <si>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</si>
  <si>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</si>
  <si>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</si>
  <si>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</si>
  <si>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</si>
  <si>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</si>
  <si>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</si>
  <si>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</si>
  <si>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</si>
  <si>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</si>
  <si>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</si>
  <si>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</si>
  <si>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</si>
  <si>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</si>
  <si>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</si>
  <si>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</si>
  <si>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</si>
  <si>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</si>
  <si>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</si>
  <si>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</si>
  <si>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</si>
  <si>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</si>
  <si>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</si>
  <si>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</si>
  <si>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</si>
  <si>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</si>
  <si>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</si>
  <si>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</si>
  <si>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</si>
  <si>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</si>
  <si>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</si>
  <si>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</si>
  <si>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</si>
  <si>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</si>
  <si>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</si>
  <si>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</si>
  <si>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</si>
  <si>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</si>
  <si>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</si>
  <si>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</si>
  <si>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</si>
  <si>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</si>
  <si>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</si>
  <si>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</si>
  <si>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</si>
  <si>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</si>
  <si>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</si>
  <si>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</si>
  <si>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</si>
  <si>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</si>
  <si>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</si>
  <si>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</si>
  <si>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</si>
  <si>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</si>
  <si>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</si>
  <si>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</si>
  <si>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</si>
  <si>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</si>
  <si>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</si>
  <si>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</si>
  <si>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</si>
  <si>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</si>
  <si>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</si>
  <si>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</si>
  <si>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</si>
  <si>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</si>
  <si>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</si>
  <si>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</si>
  <si>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</si>
  <si>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</si>
  <si>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</si>
  <si>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</si>
  <si>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</si>
  <si>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</si>
  <si>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</si>
  <si>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</si>
  <si>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</si>
  <si>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</si>
  <si>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</si>
  <si>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</si>
  <si>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</si>
  <si>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</si>
  <si>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</si>
  <si>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</si>
  <si>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</si>
  <si>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</si>
  <si>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</si>
  <si>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</si>
  <si>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</si>
  <si>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</si>
  <si>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</si>
  <si>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</si>
  <si>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</si>
  <si>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</si>
  <si>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</si>
  <si>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</si>
  <si>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</si>
  <si>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</si>
  <si>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</si>
  <si>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</si>
  <si>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</si>
  <si>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</si>
  <si>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</si>
  <si>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</si>
  <si>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</si>
  <si>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</si>
  <si>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</si>
  <si>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</si>
  <si>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</si>
  <si>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</si>
  <si>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</si>
  <si>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</si>
  <si>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</si>
  <si>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</si>
  <si>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</si>
  <si>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</si>
  <si>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</si>
  <si>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</si>
  <si>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</si>
  <si>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</si>
  <si>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</si>
  <si>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</si>
  <si>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</si>
  <si>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</si>
  <si>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</si>
  <si>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</si>
  <si>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</si>
  <si>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</si>
  <si>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</si>
  <si>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</si>
  <si>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</si>
  <si>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</si>
  <si>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</si>
  <si>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</si>
  <si>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</si>
  <si>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</si>
  <si>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</si>
  <si>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</si>
  <si>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</si>
  <si>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</si>
  <si>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</si>
  <si>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</si>
  <si>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</si>
  <si>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</si>
  <si>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</si>
  <si>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</si>
  <si>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</si>
  <si>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</si>
  <si>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</si>
  <si>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</si>
  <si>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</si>
  <si>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</si>
  <si>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</si>
  <si>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</si>
  <si>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</si>
  <si>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</si>
  <si>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</si>
  <si>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</si>
  <si>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</si>
  <si>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</si>
  <si>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</si>
  <si>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</si>
  <si>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</si>
  <si>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</si>
  <si>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</si>
  <si>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</si>
  <si>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</si>
  <si>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</si>
  <si>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</si>
  <si>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</si>
  <si>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</si>
  <si>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</si>
  <si>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</si>
  <si>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</si>
  <si>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</si>
  <si>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</si>
  <si>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</si>
  <si>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</si>
  <si>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</si>
  <si>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</si>
  <si>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</si>
  <si>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</si>
  <si>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</si>
  <si>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</si>
  <si>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</si>
  <si>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</si>
  <si>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</si>
  <si>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</si>
  <si>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</si>
  <si>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</si>
  <si>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</si>
  <si>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</si>
  <si>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</si>
  <si>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</si>
  <si>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</si>
  <si>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</si>
  <si>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</si>
  <si>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</si>
  <si>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</si>
  <si>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</si>
  <si>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</si>
  <si>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</si>
  <si>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</si>
  <si>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</si>
  <si>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</si>
  <si>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</si>
  <si>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</si>
  <si>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</si>
  <si>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</si>
  <si>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</si>
  <si>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</si>
  <si>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</si>
  <si>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</si>
  <si>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</si>
  <si>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</si>
  <si>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</si>
  <si>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</si>
  <si>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</si>
  <si>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</si>
  <si>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</si>
  <si>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</si>
  <si>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</si>
  <si>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</si>
  <si>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</si>
  <si>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</si>
  <si>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</si>
  <si>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</si>
  <si>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</si>
  <si>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</si>
  <si>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</si>
  <si>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</si>
  <si>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</si>
  <si>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</si>
  <si>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</si>
  <si>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</si>
  <si>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</si>
  <si>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</si>
  <si>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</si>
  <si>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</si>
  <si>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</si>
  <si>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</si>
  <si>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</si>
  <si>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</si>
  <si>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</si>
  <si>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</si>
  <si>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</si>
  <si>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</si>
  <si>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</si>
  <si>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</si>
  <si>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</si>
  <si>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</si>
  <si>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</si>
  <si>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</si>
  <si>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</si>
  <si>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</si>
  <si>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</si>
  <si>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</si>
  <si>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</si>
  <si>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</si>
  <si>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</si>
  <si>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</si>
  <si>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</si>
  <si>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</si>
  <si>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</si>
  <si>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</si>
  <si>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</si>
  <si>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</si>
  <si>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</si>
  <si>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</si>
  <si>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</si>
  <si>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</si>
  <si>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</si>
  <si>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</si>
  <si>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</si>
  <si>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</si>
  <si>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</si>
  <si>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</si>
  <si>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</si>
  <si>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</si>
  <si>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</si>
  <si>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</si>
  <si>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</si>
  <si>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</si>
  <si>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</si>
  <si>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</si>
  <si>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</si>
  <si>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</si>
  <si>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</si>
  <si>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</si>
  <si>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</si>
  <si>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</si>
  <si>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</si>
  <si>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</si>
  <si>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</si>
  <si>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</si>
  <si>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</si>
  <si>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</si>
  <si>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</si>
  <si>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</si>
  <si>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</si>
  <si>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</si>
  <si>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</si>
  <si>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</si>
  <si>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</si>
  <si>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</si>
  <si>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</si>
  <si>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</si>
  <si>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</si>
  <si>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</si>
  <si>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</si>
  <si>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</si>
  <si>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</si>
  <si>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</si>
  <si>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</si>
  <si>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</si>
  <si>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</si>
  <si>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</si>
  <si>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</si>
  <si>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</si>
  <si>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</si>
  <si>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</si>
  <si>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</si>
  <si>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</si>
  <si>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</si>
  <si>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</si>
  <si>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</si>
  <si>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</si>
  <si>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</si>
  <si>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</si>
  <si>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</si>
  <si>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</si>
  <si>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</si>
  <si>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</si>
  <si>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</si>
  <si>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</si>
  <si>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</si>
  <si>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</si>
  <si>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</si>
  <si>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</si>
  <si>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</si>
  <si>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</si>
  <si>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</si>
  <si>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</si>
  <si>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</si>
  <si>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</si>
  <si>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</si>
  <si>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</si>
  <si>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</si>
  <si>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</si>
  <si>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</si>
  <si>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</si>
  <si>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</si>
  <si>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</si>
  <si>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</si>
  <si>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</si>
  <si>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</si>
  <si>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</si>
  <si>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</si>
  <si>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</si>
  <si>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</si>
  <si>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</si>
  <si>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</si>
  <si>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</si>
  <si>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</si>
  <si>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</si>
  <si>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</si>
  <si>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</si>
  <si>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</si>
  <si>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</si>
  <si>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</si>
  <si>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</si>
  <si>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</si>
  <si>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</si>
  <si>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</si>
  <si>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</si>
  <si>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</si>
  <si>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</si>
  <si>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</si>
  <si>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</si>
  <si>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</si>
  <si>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</si>
  <si>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</si>
  <si>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</si>
  <si>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</si>
  <si>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</si>
  <si>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</si>
  <si>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</si>
  <si>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</si>
  <si>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</si>
  <si>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</si>
  <si>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</si>
  <si>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</si>
  <si>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</si>
  <si>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</si>
  <si>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</si>
  <si>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</si>
  <si>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</si>
  <si>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</si>
  <si>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</si>
  <si>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</si>
  <si>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</si>
  <si>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</si>
  <si>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</si>
  <si>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</si>
  <si>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</si>
  <si>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</si>
  <si>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</si>
  <si>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</si>
  <si>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</si>
  <si>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</si>
  <si>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</si>
  <si>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</si>
  <si>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</si>
  <si>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</si>
  <si>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</si>
  <si>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</si>
  <si>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</si>
  <si>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</si>
  <si>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</si>
  <si>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</si>
  <si>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</si>
  <si>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</si>
  <si>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</si>
  <si>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</si>
  <si>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</si>
  <si>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</si>
  <si>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</si>
  <si>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</si>
  <si>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</si>
  <si>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</si>
  <si>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</si>
  <si>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</si>
  <si>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</si>
  <si>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</si>
  <si>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</si>
  <si>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</si>
  <si>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</si>
  <si>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</si>
  <si>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</si>
  <si>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</si>
  <si>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</si>
  <si>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</si>
  <si>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</si>
  <si>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</si>
  <si>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</si>
  <si>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</si>
  <si>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</si>
  <si>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</si>
  <si>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</si>
  <si>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</si>
  <si>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</si>
  <si>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</si>
  <si>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</si>
  <si>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</si>
  <si>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</si>
  <si>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</si>
  <si>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</si>
  <si>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</si>
  <si>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</si>
  <si>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</si>
  <si>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</si>
  <si>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</si>
  <si>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</si>
  <si>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</si>
  <si>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</si>
  <si>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</si>
  <si>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</si>
  <si>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</si>
  <si>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</si>
  <si>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</si>
  <si>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</si>
  <si>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</si>
  <si>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</si>
  <si>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</si>
  <si>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</si>
  <si>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</si>
  <si>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</si>
  <si>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</si>
  <si>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</si>
  <si>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</si>
  <si>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</si>
  <si>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</si>
  <si>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</si>
  <si>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</si>
  <si>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</si>
  <si>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</si>
  <si>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</si>
  <si>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</si>
  <si>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</si>
  <si>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</si>
  <si>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</si>
  <si>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</si>
  <si>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</si>
  <si>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</si>
  <si>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</si>
  <si>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</si>
  <si>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</si>
  <si>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</si>
  <si>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</si>
  <si>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</si>
  <si>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</si>
  <si>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</si>
  <si>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</si>
  <si>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</si>
  <si>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</si>
  <si>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</si>
  <si>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</si>
  <si>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</si>
  <si>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</si>
  <si>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</si>
  <si>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</si>
  <si>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</si>
  <si>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</si>
  <si>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</si>
  <si>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</si>
  <si>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</si>
  <si>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</si>
  <si>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</si>
  <si>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</si>
  <si>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</si>
  <si>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</si>
  <si>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</si>
  <si>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</si>
  <si>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</si>
  <si>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</si>
  <si>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</si>
  <si>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</si>
  <si>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</si>
  <si>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</si>
  <si>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</si>
  <si>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</si>
  <si>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</si>
  <si>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</si>
  <si>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</si>
  <si>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</si>
  <si>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</si>
  <si>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</si>
  <si>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</si>
  <si>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</si>
  <si>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</si>
  <si>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</si>
  <si>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</si>
  <si>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</si>
  <si>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</si>
  <si>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</si>
  <si>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</si>
  <si>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</si>
  <si>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</si>
  <si>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</si>
  <si>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</si>
  <si>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</si>
  <si>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</si>
  <si>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</si>
  <si>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</si>
  <si>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</si>
  <si>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</si>
  <si>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</si>
  <si>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</si>
  <si>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</si>
  <si>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</si>
  <si>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</si>
  <si>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</si>
  <si>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</si>
  <si>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</si>
  <si>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</si>
  <si>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</si>
  <si>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</si>
  <si>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</si>
  <si>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</si>
  <si>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</si>
  <si>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</si>
  <si>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</si>
  <si>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</si>
  <si>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</si>
  <si>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</si>
  <si>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</si>
  <si>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</si>
  <si>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</si>
  <si>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</si>
  <si>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</si>
  <si>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</si>
  <si>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</si>
  <si>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</si>
  <si>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</si>
  <si>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</si>
  <si>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</si>
  <si>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</si>
  <si>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</si>
  <si>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</si>
  <si>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</si>
  <si>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</si>
  <si>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</si>
  <si>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</si>
  <si>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</si>
  <si>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</si>
  <si>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</si>
  <si>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</si>
  <si>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</si>
  <si>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</si>
  <si>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</si>
  <si>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</si>
  <si>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</si>
  <si>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</si>
  <si>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</si>
  <si>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</si>
  <si>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</si>
  <si>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</si>
  <si>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</si>
  <si>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</si>
  <si>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</si>
  <si>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</si>
  <si>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</si>
  <si>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</si>
  <si>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</si>
  <si>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</si>
  <si>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</si>
  <si>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</si>
  <si>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</si>
  <si>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</si>
  <si>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</si>
  <si>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</si>
  <si>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</si>
  <si>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</si>
  <si>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</si>
  <si>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</si>
  <si>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</si>
  <si>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</si>
  <si>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</si>
  <si>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</si>
  <si>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</si>
  <si>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</si>
  <si>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</si>
  <si>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</si>
  <si>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</si>
  <si>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</si>
  <si>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</si>
  <si>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</si>
  <si>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</si>
  <si>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</si>
  <si>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</si>
  <si>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</si>
  <si>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</si>
  <si>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</si>
  <si>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</si>
  <si>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</si>
  <si>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</si>
  <si>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</si>
  <si>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</si>
  <si>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</si>
  <si>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</si>
  <si>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</si>
  <si>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</si>
  <si>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</si>
  <si>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</si>
  <si>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</si>
  <si>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</si>
  <si>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</si>
  <si>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</si>
  <si>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</si>
  <si>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</si>
  <si>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</si>
  <si>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</si>
  <si>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</si>
  <si>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</si>
  <si>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</si>
  <si>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</si>
  <si>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</si>
  <si>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</si>
  <si>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</si>
  <si>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</si>
  <si>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</si>
  <si>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</si>
  <si>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</si>
  <si>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</si>
  <si>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</si>
  <si>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</si>
  <si>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</si>
  <si>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</si>
  <si>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</si>
  <si>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</si>
  <si>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</si>
  <si>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</si>
  <si>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</si>
  <si>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</si>
  <si>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</si>
  <si>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</si>
  <si>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</si>
  <si>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</si>
  <si>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</si>
  <si>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</si>
  <si>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</si>
  <si>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</si>
  <si>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</si>
  <si>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</si>
  <si>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</si>
  <si>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</si>
  <si>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</si>
  <si>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</si>
  <si>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</si>
  <si>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</si>
  <si>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</si>
  <si>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</si>
  <si>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</si>
  <si>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</si>
  <si>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</si>
  <si>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</si>
  <si>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</si>
  <si>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</si>
  <si>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</si>
  <si>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</si>
  <si>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</si>
  <si>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</si>
  <si>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</si>
  <si>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</si>
  <si>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</si>
  <si>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</si>
  <si>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</si>
  <si>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</si>
  <si>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</si>
  <si>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</si>
  <si>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</si>
  <si>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</si>
  <si>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</si>
  <si>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</si>
  <si>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</si>
  <si>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</si>
  <si>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</si>
  <si>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</si>
  <si>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</si>
  <si>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</si>
  <si>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</si>
  <si>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</si>
  <si>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</si>
  <si>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</si>
  <si>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</si>
  <si>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</si>
  <si>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</si>
  <si>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</si>
  <si>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</si>
  <si>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</si>
  <si>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</si>
  <si>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</si>
  <si>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</si>
  <si>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</si>
  <si>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</si>
  <si>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</si>
  <si>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</si>
  <si>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</si>
  <si>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</si>
  <si>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</si>
  <si>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</si>
  <si>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</si>
  <si>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</si>
  <si>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</si>
  <si>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</si>
  <si>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</si>
  <si>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</si>
  <si>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</si>
  <si>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</si>
  <si>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</si>
  <si>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</si>
  <si>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</si>
  <si>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</si>
  <si>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</si>
  <si>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</si>
  <si>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</si>
  <si>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</si>
  <si>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</si>
  <si>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</si>
  <si>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</si>
  <si>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</si>
  <si>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</si>
  <si>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</si>
  <si>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</si>
  <si>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</si>
  <si>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</si>
  <si>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</si>
  <si>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</si>
  <si>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</si>
  <si>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</si>
  <si>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</si>
  <si>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</si>
  <si>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</si>
  <si>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</si>
  <si>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</si>
  <si>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</si>
  <si>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</si>
  <si>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</si>
  <si>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</si>
  <si>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</si>
  <si>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</si>
  <si>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</si>
  <si>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</si>
  <si>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</si>
  <si>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</si>
  <si>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</si>
  <si>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</si>
  <si>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</si>
  <si>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</si>
  <si>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</si>
  <si>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</si>
  <si>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</si>
  <si>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</si>
  <si>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</si>
  <si>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</si>
  <si>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</si>
  <si>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</si>
  <si>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</si>
  <si>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</si>
  <si>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</si>
  <si>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</si>
  <si>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</si>
  <si>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</si>
  <si>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</si>
  <si>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</si>
  <si>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</si>
  <si>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</si>
  <si>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</si>
  <si>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</si>
  <si>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</si>
  <si>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</si>
  <si>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</si>
  <si>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</si>
  <si>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</si>
  <si>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</si>
  <si>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</si>
  <si>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</si>
  <si>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</si>
  <si>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</si>
  <si>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</si>
  <si>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</si>
  <si>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</si>
  <si>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</si>
  <si>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</si>
  <si>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</si>
  <si>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</si>
  <si>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</si>
  <si>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</si>
  <si>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</si>
  <si>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</si>
  <si>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</si>
  <si>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</si>
  <si>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</si>
  <si>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</si>
  <si>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</si>
  <si>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</si>
  <si>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</si>
  <si>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</si>
  <si>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</si>
  <si>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</si>
  <si>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</si>
  <si>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</si>
  <si>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</si>
  <si>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</si>
  <si>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</si>
  <si>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</si>
  <si>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</si>
  <si>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</si>
  <si>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</si>
  <si>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</si>
  <si>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</si>
  <si>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</si>
  <si>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</si>
  <si>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</si>
  <si>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</si>
  <si>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</si>
  <si>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</si>
  <si>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</si>
  <si>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</si>
  <si>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</si>
  <si>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</si>
  <si>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</si>
  <si>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</si>
  <si>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</si>
  <si>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</si>
  <si>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</si>
  <si>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</si>
  <si>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</si>
  <si>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</si>
  <si>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</si>
  <si>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</si>
  <si>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</si>
  <si>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</si>
  <si>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</si>
  <si>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</si>
  <si>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</si>
  <si>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</si>
  <si>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</si>
  <si>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</si>
  <si>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</si>
  <si>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</si>
  <si>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</si>
  <si>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</si>
  <si>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</si>
  <si>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</si>
  <si>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</si>
  <si>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</si>
  <si>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</si>
  <si>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</si>
  <si>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</si>
  <si>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</si>
  <si>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</si>
  <si>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</si>
  <si>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</si>
  <si>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</si>
  <si>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</si>
  <si>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</si>
  <si>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</si>
  <si>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</si>
  <si>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</si>
  <si>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</si>
  <si>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</si>
  <si>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</si>
  <si>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</si>
  <si>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</si>
  <si>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</si>
  <si>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</si>
  <si>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</si>
  <si>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</si>
  <si>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</si>
  <si>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</si>
  <si>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</si>
  <si>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</si>
  <si>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</si>
  <si>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</si>
  <si>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</si>
  <si>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</si>
  <si>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</si>
  <si>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</si>
  <si>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</si>
  <si>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</si>
  <si>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</si>
  <si>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</si>
  <si>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</si>
  <si>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</si>
  <si>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</si>
  <si>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</si>
  <si>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</si>
  <si>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</si>
  <si>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</si>
  <si>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</si>
  <si>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</si>
  <si>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</si>
  <si>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</si>
  <si>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</si>
  <si>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</si>
  <si>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</si>
  <si>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</si>
  <si>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</si>
  <si>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</si>
  <si>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</si>
  <si>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</si>
  <si>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</si>
  <si>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</si>
  <si>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</si>
  <si>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</si>
  <si>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</si>
  <si>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</si>
  <si>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</si>
  <si>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</si>
  <si>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</si>
  <si>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</si>
  <si>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</si>
  <si>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</si>
  <si>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</si>
  <si>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</si>
  <si>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</si>
  <si>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</si>
  <si>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</si>
  <si>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</si>
  <si>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</si>
  <si>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</si>
  <si>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</si>
  <si>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</si>
  <si>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</si>
  <si>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</si>
  <si>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</si>
  <si>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</si>
  <si>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</si>
  <si>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</si>
  <si>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</si>
  <si>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</si>
  <si>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</si>
  <si>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</si>
  <si>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</si>
  <si>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</si>
  <si>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</si>
  <si>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</si>
  <si>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</si>
  <si>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</si>
  <si>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</si>
  <si>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</si>
  <si>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</si>
  <si>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</si>
  <si>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</si>
  <si>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</si>
  <si>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</si>
  <si>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</si>
  <si>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</si>
  <si>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</si>
  <si>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</si>
  <si>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</si>
  <si>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</si>
  <si>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</si>
  <si>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</si>
  <si>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</si>
  <si>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</si>
  <si>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</si>
  <si>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</si>
  <si>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</si>
  <si>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</si>
  <si>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</si>
  <si>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</si>
  <si>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</si>
  <si>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</si>
  <si>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</si>
  <si>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</si>
  <si>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</si>
  <si>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</si>
  <si>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</si>
  <si>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</si>
  <si>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</si>
  <si>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</si>
  <si>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</si>
  <si>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</si>
  <si>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</si>
  <si>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</si>
  <si>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</si>
  <si>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</si>
  <si>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</si>
  <si>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</si>
  <si>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</si>
  <si>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</si>
  <si>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</si>
  <si>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</si>
  <si>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</si>
  <si>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</si>
  <si>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</si>
  <si>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</si>
  <si>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</si>
  <si>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</si>
  <si>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</si>
  <si>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</si>
  <si>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</si>
  <si>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</si>
  <si>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</si>
  <si>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</si>
  <si>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</si>
  <si>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</si>
  <si>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</si>
  <si>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</si>
  <si>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</si>
  <si>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</si>
  <si>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</si>
  <si>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</si>
  <si>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</si>
  <si>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</si>
  <si>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</si>
  <si>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</si>
  <si>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</si>
  <si>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</si>
  <si>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</si>
  <si>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</si>
  <si>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</si>
  <si>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</si>
  <si>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</si>
  <si>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</si>
  <si>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</si>
  <si>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</si>
  <si>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</si>
  <si>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</si>
  <si>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</si>
  <si>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</si>
  <si>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</si>
  <si>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</si>
  <si>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</si>
  <si>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</si>
  <si>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</si>
  <si>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</si>
  <si>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</si>
  <si>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</si>
  <si>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</si>
  <si>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</si>
  <si>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</si>
  <si>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</si>
  <si>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</si>
  <si>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</si>
  <si>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</si>
  <si>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</si>
  <si>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</si>
  <si>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</si>
  <si>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</si>
  <si>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</si>
  <si>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</si>
  <si>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</si>
  <si>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</si>
  <si>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</si>
  <si>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</si>
  <si>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</si>
  <si>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</si>
  <si>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</si>
  <si>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</si>
  <si>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</si>
  <si>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</si>
  <si>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</si>
  <si>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</si>
  <si>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</si>
  <si>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</si>
  <si>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</si>
  <si>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</si>
  <si>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</si>
  <si>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</si>
  <si>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</si>
  <si>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</si>
  <si>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</si>
  <si>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</si>
  <si>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</si>
  <si>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</si>
  <si>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</si>
  <si>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</si>
  <si>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</si>
  <si>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</si>
  <si>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</si>
  <si>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</si>
  <si>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</si>
  <si>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</si>
  <si>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</si>
  <si>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</si>
  <si>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</si>
  <si>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</si>
  <si>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</si>
  <si>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</si>
  <si>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</si>
  <si>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</si>
  <si>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</si>
  <si>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</si>
  <si>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</si>
  <si>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</si>
  <si>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</si>
  <si>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</si>
  <si>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</si>
  <si>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</si>
  <si>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</si>
  <si>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</si>
  <si>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</si>
  <si>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</si>
  <si>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</si>
  <si>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</si>
  <si>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</si>
  <si>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</si>
  <si>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</si>
  <si>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</si>
  <si>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</si>
  <si>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</si>
  <si>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</si>
  <si>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</si>
  <si>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</si>
  <si>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</si>
  <si>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</si>
  <si>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</si>
  <si>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</si>
  <si>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</si>
  <si>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</si>
  <si>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</si>
  <si>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</si>
  <si>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</si>
  <si>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</si>
  <si>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</si>
  <si>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</si>
  <si>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</si>
  <si>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</si>
  <si>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</si>
  <si>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</si>
  <si>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</si>
  <si>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</si>
  <si>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</si>
  <si>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</si>
  <si>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</si>
  <si>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</si>
  <si>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</si>
  <si>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</si>
  <si>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</si>
  <si>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</si>
  <si>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</si>
  <si>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</si>
  <si>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</si>
  <si>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</si>
  <si>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</si>
  <si>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</si>
  <si>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</si>
  <si>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</si>
  <si>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</si>
  <si>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</si>
  <si>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</si>
  <si>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</si>
  <si>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</si>
  <si>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</si>
  <si>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</si>
  <si>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</si>
  <si>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</si>
  <si>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</si>
  <si>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</si>
  <si>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</si>
  <si>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</si>
  <si>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</si>
  <si>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</si>
  <si>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</si>
  <si>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</si>
  <si>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</si>
  <si>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</si>
  <si>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</si>
  <si>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</si>
  <si>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</si>
  <si>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</si>
  <si>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</si>
  <si>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</si>
  <si>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</si>
  <si>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</si>
  <si>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</si>
  <si>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</si>
  <si>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</si>
  <si>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</si>
  <si>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</si>
  <si>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</si>
  <si>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</si>
  <si>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</si>
  <si>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</si>
  <si>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</si>
  <si>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</si>
  <si>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</si>
  <si>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</si>
  <si>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</si>
  <si>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</si>
  <si>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</si>
  <si>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</si>
  <si>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</si>
  <si>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</si>
  <si>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</si>
  <si>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</si>
  <si>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</si>
  <si>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</si>
  <si>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</si>
  <si>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</si>
  <si>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</si>
  <si>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</si>
  <si>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</si>
  <si>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</si>
  <si>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</si>
  <si>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</si>
  <si>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</si>
  <si>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</si>
  <si>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</si>
  <si>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</si>
  <si>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</si>
  <si>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</si>
  <si>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</si>
  <si>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</si>
  <si>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</si>
  <si>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</si>
  <si>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</si>
  <si>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</si>
  <si>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</si>
  <si>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</si>
  <si>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</si>
  <si>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</si>
  <si>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</si>
  <si>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</si>
  <si>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</si>
  <si>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</si>
  <si>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</si>
  <si>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</si>
  <si>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</si>
  <si>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</si>
  <si>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</si>
  <si>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</si>
  <si>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</si>
  <si>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</si>
  <si>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</si>
  <si>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</si>
  <si>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</si>
  <si>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</si>
  <si>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</si>
  <si>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</si>
  <si>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</si>
  <si>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</si>
  <si>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</si>
  <si>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</si>
  <si>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</si>
  <si>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</si>
  <si>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</si>
  <si>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</si>
  <si>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</si>
  <si>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</si>
  <si>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</si>
  <si>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</si>
  <si>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</si>
  <si>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</si>
  <si>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</si>
  <si>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</si>
  <si>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</si>
  <si>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</si>
  <si>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</si>
  <si>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</si>
  <si>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</si>
  <si>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</si>
  <si>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</si>
  <si>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</si>
  <si>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</si>
  <si>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</si>
  <si>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</si>
  <si>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</si>
  <si>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</si>
  <si>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</si>
  <si>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</si>
  <si>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</si>
  <si>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</si>
  <si>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</si>
  <si>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</si>
  <si>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</si>
  <si>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</si>
  <si>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</si>
  <si>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</si>
  <si>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</si>
  <si>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</si>
  <si>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</si>
  <si>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</si>
  <si>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</si>
  <si>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</si>
  <si>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</si>
  <si>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</si>
  <si>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</si>
  <si>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</si>
  <si>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</si>
  <si>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</si>
  <si>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</si>
  <si>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</si>
  <si>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</si>
  <si>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</si>
  <si>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</si>
  <si>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</si>
  <si>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</si>
  <si>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</si>
  <si>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</si>
  <si>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</si>
  <si>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</si>
  <si>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</si>
  <si>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</si>
  <si>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</si>
  <si>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</si>
  <si>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</si>
  <si>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</si>
  <si>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</si>
  <si>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</si>
  <si>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</si>
  <si>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</si>
  <si>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</si>
  <si>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</si>
  <si>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</si>
  <si>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</si>
  <si>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</si>
  <si>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</si>
  <si>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</si>
  <si>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</si>
  <si>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</si>
  <si>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</si>
  <si>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</si>
  <si>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</si>
  <si>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</si>
  <si>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</si>
  <si>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</si>
  <si>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</si>
  <si>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</si>
  <si>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</si>
  <si>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</si>
  <si>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</si>
  <si>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</si>
  <si>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</si>
  <si>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</si>
  <si>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</si>
  <si>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</si>
  <si>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</si>
  <si>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</si>
  <si>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</si>
  <si>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</si>
  <si>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</si>
  <si>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</si>
  <si>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</si>
  <si>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</si>
  <si>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</si>
  <si>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</si>
  <si>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</si>
  <si>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</si>
  <si>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</si>
  <si>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</si>
  <si>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</si>
  <si>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</si>
  <si>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</si>
  <si>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</si>
  <si>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</si>
  <si>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</si>
  <si>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</si>
  <si>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</si>
  <si>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</si>
  <si>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</si>
  <si>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</si>
  <si>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</si>
  <si>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</si>
  <si>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</si>
  <si>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</si>
  <si>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</si>
  <si>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</si>
  <si>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</si>
  <si>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</si>
  <si>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</si>
  <si>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</si>
  <si>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</si>
  <si>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</si>
  <si>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</si>
  <si>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</si>
  <si>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</si>
  <si>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</si>
  <si>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</si>
  <si>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</si>
  <si>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</si>
  <si>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</si>
  <si>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</si>
  <si>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</si>
  <si>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</si>
  <si>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</si>
  <si>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</si>
  <si>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</si>
  <si>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</si>
  <si>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</si>
  <si>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</si>
  <si>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</si>
  <si>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</si>
  <si>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</si>
  <si>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</si>
  <si>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</si>
  <si>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</si>
  <si>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</si>
  <si>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</si>
  <si>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</si>
  <si>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</si>
  <si>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</si>
  <si>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</si>
  <si>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</si>
  <si>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</si>
  <si>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</si>
  <si>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</si>
  <si>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</si>
  <si>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</si>
  <si>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</si>
  <si>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</si>
  <si>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</si>
  <si>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</si>
  <si>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</si>
  <si>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</si>
  <si>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</si>
  <si>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</si>
  <si>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</si>
  <si>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</si>
  <si>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</si>
  <si>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</si>
  <si>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</si>
  <si>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</si>
  <si>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</si>
  <si>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</si>
  <si>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</si>
  <si>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</si>
  <si>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</si>
  <si>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</si>
  <si>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</si>
  <si>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</si>
  <si>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</si>
  <si>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</si>
  <si>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</si>
  <si>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</si>
  <si>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</si>
  <si>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</si>
  <si>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</si>
  <si>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</si>
  <si>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</si>
  <si>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</si>
  <si>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</si>
  <si>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</si>
  <si>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</si>
  <si>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</si>
  <si>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</si>
  <si>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</si>
  <si>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</si>
  <si>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</si>
  <si>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</si>
  <si>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</si>
  <si>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</si>
  <si>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</si>
  <si>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</si>
  <si>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</si>
  <si>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</si>
  <si>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</si>
  <si>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</si>
  <si>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</si>
  <si>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</si>
  <si>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</si>
  <si>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</si>
  <si>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</si>
  <si>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</si>
  <si>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</si>
  <si>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</si>
  <si>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</si>
  <si>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</si>
  <si>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</si>
  <si>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</si>
  <si>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</si>
  <si>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</si>
  <si>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</si>
  <si>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</si>
  <si>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</si>
  <si>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</si>
  <si>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</si>
  <si>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</si>
  <si>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</si>
  <si>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</si>
  <si>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</si>
  <si>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</si>
  <si>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</si>
  <si>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</si>
  <si>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</si>
  <si>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</si>
  <si>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</si>
  <si>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</si>
  <si>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</si>
  <si>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</si>
  <si>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</si>
  <si>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</si>
  <si>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</si>
  <si>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</si>
  <si>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</si>
  <si>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</si>
  <si>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</si>
  <si>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</si>
  <si>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</si>
  <si>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</si>
  <si>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</si>
  <si>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</si>
  <si>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</si>
  <si>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</si>
  <si>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</si>
  <si>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</si>
  <si>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</si>
  <si>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</si>
  <si>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</si>
  <si>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</si>
  <si>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</si>
  <si>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</si>
  <si>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</si>
  <si>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</si>
  <si>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</si>
  <si>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</si>
  <si>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</si>
  <si>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</si>
  <si>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</si>
  <si>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</si>
  <si>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</si>
  <si>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</si>
  <si>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</si>
  <si>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</si>
  <si>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</si>
  <si>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</si>
  <si>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</si>
  <si>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</si>
  <si>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</si>
  <si>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</si>
  <si>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</si>
  <si>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</si>
  <si>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</si>
  <si>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</si>
  <si>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</si>
  <si>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</si>
  <si>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</si>
  <si>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</si>
  <si>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</si>
  <si>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</si>
  <si>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</si>
  <si>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</si>
  <si>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</si>
  <si>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</si>
  <si>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</si>
  <si>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</si>
  <si>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</si>
  <si>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</si>
  <si>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</si>
  <si>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</si>
  <si>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</si>
  <si>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</si>
  <si>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</si>
  <si>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</si>
  <si>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</si>
  <si>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</si>
  <si>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</si>
  <si>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</si>
  <si>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</si>
  <si>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</si>
  <si>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</si>
  <si>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</si>
  <si>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</si>
  <si>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</si>
  <si>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</si>
  <si>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</si>
  <si>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</si>
  <si>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</si>
  <si>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</si>
  <si>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</si>
  <si>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</si>
  <si>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</si>
  <si>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</si>
  <si>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</si>
  <si>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</si>
  <si>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</si>
  <si>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</si>
  <si>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</si>
  <si>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</si>
  <si>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</si>
  <si>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</si>
  <si>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</si>
  <si>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</si>
  <si>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</si>
  <si>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</si>
  <si>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</si>
  <si>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</si>
  <si>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</si>
  <si>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</si>
  <si>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</si>
  <si>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</si>
  <si>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</si>
  <si>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</si>
  <si>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</si>
  <si>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</si>
  <si>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</si>
  <si>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</si>
  <si>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</si>
  <si>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</si>
  <si>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</si>
  <si>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</si>
  <si>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</si>
  <si>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</si>
  <si>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</si>
  <si>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</si>
  <si>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</si>
  <si>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</si>
  <si>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</si>
  <si>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</si>
  <si>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</si>
  <si>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</si>
  <si>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</si>
  <si>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</si>
  <si>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</si>
  <si>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</si>
  <si>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</si>
  <si>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</si>
  <si>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</si>
  <si>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</si>
  <si>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</si>
  <si>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</si>
  <si>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</si>
  <si>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</si>
  <si>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</si>
  <si>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</si>
  <si>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</si>
  <si>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</si>
  <si>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</si>
  <si>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</si>
  <si>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</si>
  <si>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</si>
  <si>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</si>
  <si>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</si>
  <si>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</si>
  <si>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</si>
  <si>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</si>
  <si>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</si>
  <si>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</si>
  <si>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</si>
  <si>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</si>
  <si>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</si>
  <si>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</si>
  <si>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</si>
  <si>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</si>
  <si>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</si>
  <si>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</si>
  <si>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</si>
  <si>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</si>
  <si>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</si>
  <si>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</si>
  <si>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</si>
  <si>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</si>
  <si>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</si>
  <si>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</si>
  <si>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</si>
  <si>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</si>
  <si>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</si>
  <si>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</si>
  <si>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</si>
  <si>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</si>
  <si>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</si>
  <si>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</si>
  <si>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</si>
  <si>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</si>
  <si>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</si>
  <si>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</si>
  <si>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</si>
  <si>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</si>
  <si>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</si>
  <si>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</si>
  <si>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</si>
  <si>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</si>
  <si>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</si>
  <si>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</si>
  <si>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</si>
  <si>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</si>
  <si>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</si>
  <si>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</si>
  <si>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</si>
  <si>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</si>
  <si>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</si>
  <si>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</si>
  <si>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</si>
  <si>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</si>
  <si>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</si>
  <si>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</si>
  <si>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</si>
  <si>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</si>
  <si>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</si>
  <si>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</si>
  <si>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</si>
  <si>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</si>
  <si>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</si>
  <si>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</si>
  <si>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</si>
  <si>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</si>
  <si>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</si>
  <si>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</si>
  <si>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</si>
  <si>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</si>
  <si>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</si>
  <si>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</si>
  <si>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</si>
  <si>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</si>
  <si>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</si>
  <si>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</si>
  <si>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</si>
  <si>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</si>
  <si>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</si>
  <si>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</si>
  <si>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</si>
  <si>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</si>
  <si>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</si>
  <si>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</si>
  <si>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</si>
  <si>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</si>
  <si>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</si>
  <si>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</si>
  <si>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</si>
  <si>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</si>
  <si>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</si>
  <si>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</si>
  <si>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</si>
  <si>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</si>
  <si>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</si>
  <si>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</si>
  <si>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</si>
  <si>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</si>
  <si>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</si>
  <si>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</si>
  <si>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</si>
  <si>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</si>
  <si>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</si>
  <si>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</si>
  <si>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</si>
  <si>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</si>
  <si>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</si>
  <si>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</si>
  <si>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</si>
  <si>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</si>
  <si>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</si>
  <si>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</si>
  <si>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</si>
  <si>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</si>
  <si>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</si>
  <si>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</si>
  <si>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</si>
  <si>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</si>
  <si>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</si>
  <si>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</si>
  <si>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</si>
  <si>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</si>
  <si>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</si>
  <si>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</si>
  <si>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</si>
  <si>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</si>
  <si>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</si>
  <si>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</si>
  <si>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</si>
  <si>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</si>
  <si>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</si>
  <si>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</si>
  <si>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</si>
  <si>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</si>
  <si>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</si>
  <si>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</si>
  <si>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</si>
  <si>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</si>
  <si>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</si>
  <si>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</si>
  <si>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</si>
  <si>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</si>
  <si>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</si>
  <si>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</si>
  <si>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</si>
  <si>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</si>
  <si>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</si>
  <si>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</si>
  <si>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</si>
  <si>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</si>
  <si>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</si>
  <si>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</si>
  <si>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</si>
  <si>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</si>
  <si>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</si>
  <si>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</si>
  <si>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</si>
  <si>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</si>
  <si>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</si>
  <si>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</si>
  <si>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</si>
  <si>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</si>
  <si>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</si>
  <si>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</si>
  <si>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</si>
  <si>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</si>
  <si>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</si>
  <si>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</si>
  <si>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</si>
  <si>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</si>
  <si>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</si>
  <si>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</si>
  <si>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</si>
  <si>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</si>
  <si>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</si>
  <si>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</si>
  <si>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</si>
  <si>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</si>
  <si>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</si>
  <si>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</si>
  <si>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</si>
  <si>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</si>
  <si>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</si>
  <si>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</si>
  <si>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</si>
  <si>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</si>
  <si>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</si>
  <si>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</si>
  <si>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</si>
  <si>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</si>
  <si>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</si>
  <si>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</si>
  <si>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</si>
  <si>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</si>
  <si>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</si>
  <si>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</si>
  <si>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</si>
  <si>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</si>
  <si>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</si>
  <si>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</si>
  <si>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</si>
  <si>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</si>
  <si>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</si>
  <si>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</si>
  <si>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</si>
  <si>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</si>
  <si>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</si>
  <si>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</si>
  <si>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</si>
  <si>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</si>
  <si>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</si>
  <si>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</si>
  <si>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</si>
  <si>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</si>
  <si>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</si>
  <si>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</si>
  <si>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</si>
  <si>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</si>
  <si>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</si>
  <si>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</si>
  <si>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</si>
  <si>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</si>
  <si>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</si>
  <si>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</si>
  <si>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</si>
  <si>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</si>
  <si>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</si>
  <si>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</si>
  <si>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</si>
  <si>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</si>
  <si>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</si>
  <si>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</si>
  <si>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</si>
  <si>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</si>
  <si>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</si>
  <si>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</si>
  <si>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</si>
  <si>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</si>
  <si>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</si>
  <si>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</si>
  <si>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</si>
  <si>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</si>
  <si>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</si>
  <si>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</si>
  <si>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</si>
  <si>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</si>
  <si>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</si>
  <si>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</si>
  <si>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</si>
  <si>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</si>
  <si>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</si>
  <si>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</si>
  <si>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</si>
  <si>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</si>
  <si>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</si>
  <si>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</si>
  <si>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</si>
  <si>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</si>
  <si>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</si>
  <si>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</si>
  <si>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</si>
  <si>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</si>
  <si>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</si>
  <si>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</si>
  <si>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</si>
  <si>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</si>
  <si>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</si>
  <si>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</si>
  <si>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</si>
  <si>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</si>
  <si>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</si>
  <si>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</si>
  <si>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</si>
  <si>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</si>
  <si>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</si>
  <si>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</si>
  <si>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</si>
  <si>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</si>
  <si>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</si>
  <si>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</si>
  <si>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</si>
  <si>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</si>
  <si>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</si>
  <si>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</si>
  <si>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</si>
  <si>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</si>
  <si>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</si>
  <si>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</si>
  <si>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</si>
  <si>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</si>
  <si>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</si>
  <si>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</si>
  <si>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</si>
  <si>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</si>
  <si>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</si>
  <si>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</si>
  <si>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</si>
  <si>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</si>
  <si>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</si>
  <si>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</si>
  <si>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</si>
  <si>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</si>
  <si>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</si>
  <si>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</si>
  <si>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</si>
  <si>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</si>
  <si>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</si>
  <si>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</si>
  <si>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</si>
  <si>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</si>
  <si>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</si>
  <si>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</si>
  <si>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</si>
  <si>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</si>
  <si>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</si>
  <si>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</si>
  <si>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</si>
  <si>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</si>
  <si>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</si>
  <si>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</si>
  <si>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</si>
  <si>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</si>
  <si>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</si>
  <si>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</si>
  <si>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</si>
  <si>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</si>
  <si>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</si>
  <si>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</si>
  <si>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</si>
  <si>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</si>
  <si>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</si>
  <si>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</si>
  <si>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</si>
  <si>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</si>
  <si>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</si>
  <si>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</si>
  <si>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</si>
  <si>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</si>
  <si>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</si>
  <si>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</si>
  <si>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</si>
  <si>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</si>
  <si>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</si>
  <si>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</si>
  <si>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</si>
  <si>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</si>
  <si>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</si>
  <si>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</si>
  <si>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</si>
  <si>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</si>
  <si>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</si>
  <si>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</si>
  <si>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</si>
  <si>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</si>
  <si>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</si>
  <si>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</si>
  <si>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</si>
  <si>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</si>
  <si>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</si>
  <si>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</si>
  <si>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</si>
  <si>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</si>
  <si>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</si>
  <si>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</si>
  <si>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</si>
  <si>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</si>
  <si>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</si>
  <si>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</si>
  <si>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</si>
  <si>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</si>
  <si>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</si>
  <si>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</si>
  <si>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</si>
  <si>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</si>
  <si>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</si>
  <si>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</si>
  <si>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</si>
  <si>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</si>
  <si>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</si>
  <si>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</si>
  <si>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</si>
  <si>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</si>
  <si>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</si>
  <si>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</si>
  <si>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</si>
  <si>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</si>
  <si>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</si>
  <si>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</si>
  <si>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</si>
  <si>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</si>
  <si>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</si>
  <si>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</si>
  <si>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</si>
  <si>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</si>
  <si>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</si>
  <si>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</si>
  <si>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</si>
  <si>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</si>
  <si>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</si>
  <si>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</si>
  <si>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</si>
  <si>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</si>
  <si>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</si>
  <si>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</si>
  <si>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</si>
  <si>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</si>
  <si>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</si>
  <si>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</si>
  <si>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</si>
  <si>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</si>
  <si>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</si>
  <si>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</si>
  <si>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</si>
  <si>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</si>
  <si>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</si>
  <si>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</si>
  <si>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</si>
  <si>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</si>
  <si>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</si>
  <si>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</si>
  <si>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</si>
  <si>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</si>
  <si>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</si>
  <si>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</si>
  <si>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</si>
  <si>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</si>
  <si>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</si>
  <si>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</si>
  <si>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</si>
  <si>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</si>
  <si>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</si>
  <si>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</si>
  <si>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</si>
  <si>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</si>
  <si>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</si>
  <si>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</si>
  <si>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</si>
  <si>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</si>
  <si>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</si>
  <si>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</si>
  <si>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</si>
  <si>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</si>
  <si>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</si>
  <si>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</si>
  <si>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</si>
  <si>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</si>
  <si>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</si>
  <si>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</si>
  <si>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</si>
  <si>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</si>
  <si>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</si>
  <si>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</si>
  <si>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</si>
  <si>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</si>
  <si>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</si>
  <si>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</si>
  <si>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</si>
  <si>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</si>
  <si>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</si>
  <si>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</si>
  <si>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</si>
  <si>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</si>
  <si>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</si>
  <si>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</si>
  <si>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</si>
  <si>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</si>
  <si>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</si>
  <si>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</si>
  <si>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</si>
  <si>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</si>
  <si>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</si>
  <si>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</si>
  <si>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</si>
  <si>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</si>
  <si>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</si>
  <si>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</si>
  <si>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</si>
  <si>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</si>
  <si>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</si>
  <si>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</si>
  <si>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</si>
  <si>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</si>
  <si>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</si>
  <si>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</si>
  <si>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</si>
  <si>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</si>
  <si>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</si>
  <si>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</si>
  <si>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</si>
  <si>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</si>
  <si>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</si>
  <si>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</si>
  <si>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</si>
  <si>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</si>
  <si>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</si>
  <si>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</si>
  <si>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</si>
  <si>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</si>
  <si>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</si>
  <si>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</si>
  <si>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</si>
  <si>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</si>
  <si>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</si>
  <si>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</si>
  <si>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</si>
  <si>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</si>
  <si>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</si>
  <si>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</si>
  <si>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</si>
  <si>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</si>
  <si>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</si>
  <si>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</si>
  <si>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</si>
  <si>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</si>
  <si>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</si>
  <si>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</si>
  <si>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</si>
  <si>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</si>
  <si>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</si>
  <si>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</si>
  <si>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</si>
  <si>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</si>
  <si>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</si>
  <si>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</si>
  <si>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</si>
  <si>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</si>
  <si>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</si>
  <si>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</si>
  <si>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</si>
  <si>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</si>
  <si>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</si>
  <si>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</si>
  <si>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</si>
  <si>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</si>
  <si>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</si>
  <si>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</si>
  <si>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</si>
  <si>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</si>
  <si>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</si>
  <si>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</si>
  <si>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</si>
  <si>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</si>
  <si>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</si>
  <si>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</si>
  <si>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</si>
  <si>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</si>
  <si>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</si>
  <si>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</si>
  <si>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</si>
  <si>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</si>
  <si>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</si>
  <si>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</si>
  <si>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</si>
  <si>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</si>
  <si>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</si>
  <si>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</si>
  <si>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</si>
  <si>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</si>
  <si>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</si>
  <si>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</si>
  <si>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</si>
  <si>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</si>
  <si>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</si>
  <si>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</si>
  <si>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</si>
  <si>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</si>
  <si>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</si>
  <si>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</si>
  <si>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</si>
  <si>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</si>
  <si>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</si>
  <si>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</si>
  <si>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</si>
  <si>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</si>
  <si>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</si>
  <si>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</si>
  <si>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</si>
  <si>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</si>
  <si>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</si>
  <si>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</si>
  <si>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</si>
  <si>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</si>
  <si>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</si>
  <si>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</si>
  <si>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</si>
  <si>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</si>
  <si>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</si>
  <si>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</si>
  <si>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</si>
  <si>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</si>
  <si>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</si>
  <si>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</si>
  <si>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</si>
  <si>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</si>
  <si>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</si>
  <si>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</si>
  <si>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</si>
  <si>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</si>
  <si>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</si>
  <si>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</si>
  <si>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</si>
  <si>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</si>
  <si>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</si>
  <si>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</si>
  <si>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</si>
  <si>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</si>
  <si>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</si>
  <si>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</si>
  <si>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</si>
  <si>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</si>
  <si>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</si>
  <si>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</si>
  <si>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</si>
  <si>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</si>
  <si>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</si>
  <si>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</si>
  <si>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</si>
  <si>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</si>
  <si>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</si>
  <si>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</si>
  <si>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</si>
  <si>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</si>
  <si>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</si>
  <si>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</si>
  <si>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</si>
  <si>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</si>
  <si>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</si>
  <si>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</si>
  <si>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</si>
  <si>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</si>
  <si>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</si>
  <si>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</si>
  <si>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</si>
  <si>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</si>
  <si>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</si>
  <si>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</si>
  <si>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</si>
  <si>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</si>
  <si>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</si>
  <si>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</si>
  <si>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</si>
  <si>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</si>
  <si>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</si>
  <si>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</si>
  <si>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</si>
  <si>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</si>
  <si>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</si>
  <si>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</si>
  <si>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</si>
  <si>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</si>
  <si>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</si>
  <si>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</si>
  <si>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</si>
  <si>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</si>
  <si>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</si>
  <si>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</si>
  <si>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</si>
  <si>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</si>
  <si>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</si>
  <si>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</si>
  <si>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</si>
  <si>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</si>
  <si>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</si>
  <si>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</si>
  <si>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</si>
  <si>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</si>
  <si>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</si>
  <si>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</si>
  <si>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</si>
  <si>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</si>
  <si>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</si>
  <si>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</si>
  <si>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</si>
  <si>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</si>
  <si>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</si>
  <si>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</si>
  <si>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</si>
  <si>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</si>
  <si>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</si>
  <si>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</si>
  <si>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</si>
  <si>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</si>
  <si>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</si>
  <si>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</si>
  <si>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</si>
  <si>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</si>
  <si>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</si>
  <si>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</si>
  <si>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</si>
  <si>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</si>
  <si>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</si>
  <si>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</si>
  <si>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</si>
  <si>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</si>
  <si>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</si>
  <si>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</si>
  <si>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</si>
  <si>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</si>
  <si>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</si>
  <si>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</si>
  <si>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</si>
  <si>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</si>
  <si>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</si>
  <si>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</si>
  <si>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</si>
  <si>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</si>
  <si>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</si>
  <si>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</si>
  <si>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</si>
  <si>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</si>
  <si>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</si>
  <si>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</si>
  <si>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</si>
  <si>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</si>
  <si>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</si>
  <si>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</si>
  <si>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</si>
  <si>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</si>
  <si>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</si>
  <si>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</si>
  <si>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</si>
  <si>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</si>
  <si>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</si>
  <si>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</si>
  <si>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</si>
  <si>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</si>
  <si>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</si>
  <si>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</si>
  <si>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</si>
  <si>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</si>
  <si>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</si>
  <si>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</si>
  <si>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</si>
  <si>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</si>
  <si>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</si>
  <si>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</si>
  <si>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</si>
  <si>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</si>
  <si>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</si>
  <si>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</si>
  <si>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</si>
  <si>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</si>
  <si>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</si>
  <si>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</si>
  <si>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</si>
  <si>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</si>
  <si>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</si>
  <si>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</si>
  <si>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</si>
  <si>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</si>
  <si>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</si>
  <si>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</si>
  <si>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</si>
  <si>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</si>
  <si>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</si>
  <si>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</si>
  <si>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</si>
  <si>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</si>
  <si>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</si>
  <si>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</si>
  <si>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</si>
  <si>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</si>
  <si>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</si>
  <si>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</si>
  <si>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</si>
  <si>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</si>
  <si>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</si>
  <si>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</si>
  <si>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</si>
  <si>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</si>
  <si>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</si>
  <si>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</si>
  <si>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</si>
  <si>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</si>
  <si>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</si>
  <si>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</si>
  <si>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</si>
  <si>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</si>
  <si>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</si>
  <si>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</si>
  <si>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</si>
  <si>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</si>
  <si>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</si>
  <si>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</si>
  <si>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</si>
  <si>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</si>
  <si>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</si>
  <si>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</si>
  <si>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</si>
  <si>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</si>
  <si>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</si>
  <si>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</si>
  <si>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</si>
  <si>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</si>
  <si>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</si>
  <si>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</si>
  <si>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</si>
  <si>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</si>
  <si>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</si>
  <si>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</si>
  <si>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</si>
  <si>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</si>
  <si>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</si>
  <si>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</si>
  <si>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</si>
  <si>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</si>
  <si>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</si>
  <si>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</si>
  <si>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</si>
  <si>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</si>
  <si>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</si>
  <si>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</si>
  <si>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</si>
  <si>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</si>
  <si>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</si>
  <si>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</si>
  <si>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</si>
  <si>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</si>
  <si>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</si>
  <si>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</si>
  <si>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</si>
  <si>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</si>
  <si>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</si>
  <si>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</si>
  <si>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</si>
  <si>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</si>
  <si>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</si>
  <si>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</si>
  <si>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</si>
  <si>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</si>
  <si>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</si>
  <si>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</si>
  <si>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</si>
  <si>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</si>
  <si>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</si>
  <si>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</si>
  <si>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</si>
  <si>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</si>
  <si>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</si>
  <si>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</si>
  <si>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</si>
  <si>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</si>
  <si>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</si>
  <si>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</si>
  <si>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</si>
  <si>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</si>
  <si>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</si>
  <si>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</si>
  <si>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</si>
  <si>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</si>
  <si>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</si>
  <si>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</si>
  <si>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</si>
  <si>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</si>
  <si>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</si>
  <si>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</si>
  <si>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</si>
  <si>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</si>
  <si>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</si>
  <si>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</si>
  <si>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</si>
  <si>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</si>
  <si>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</si>
  <si>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</si>
  <si>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</si>
  <si>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</si>
  <si>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</si>
  <si>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</si>
  <si>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</si>
  <si>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</si>
  <si>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</si>
  <si>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</si>
  <si>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</si>
  <si>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</si>
  <si>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</si>
  <si>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</si>
  <si>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</si>
  <si>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</si>
  <si>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</si>
  <si>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</si>
  <si>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</si>
  <si>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</si>
  <si>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</si>
  <si>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</si>
  <si>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</si>
  <si>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</si>
  <si>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</si>
  <si>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</si>
  <si>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</si>
  <si>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</si>
  <si>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</si>
  <si>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</si>
  <si>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</si>
  <si>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</si>
  <si>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</si>
  <si>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</si>
  <si>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</si>
  <si>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</si>
  <si>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</si>
  <si>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</si>
  <si>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</si>
  <si>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</si>
  <si>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</si>
  <si>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</si>
  <si>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</si>
  <si>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</si>
  <si>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</si>
  <si>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</si>
  <si>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</si>
  <si>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</si>
  <si>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</si>
  <si>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</si>
  <si>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</si>
  <si>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</si>
  <si>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</si>
  <si>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</si>
  <si>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</si>
  <si>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</si>
  <si>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</si>
  <si>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</si>
  <si>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</si>
  <si>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</si>
  <si>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</si>
  <si>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</si>
  <si>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</si>
  <si>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</si>
  <si>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</si>
  <si>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</si>
  <si>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</si>
  <si>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</si>
  <si>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</si>
  <si>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</si>
  <si>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</si>
  <si>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</si>
  <si>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</si>
  <si>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</si>
  <si>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</si>
  <si>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</si>
  <si>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</si>
  <si>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</si>
  <si>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</si>
  <si>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</si>
  <si>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</si>
  <si>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</si>
  <si>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</si>
  <si>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</si>
  <si>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</si>
  <si>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</si>
  <si>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</si>
  <si>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</si>
  <si>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</si>
  <si>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</si>
  <si>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</si>
  <si>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</si>
  <si>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</si>
  <si>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</si>
  <si>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</si>
  <si>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</si>
  <si>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</si>
  <si>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</si>
  <si>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</si>
  <si>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</si>
  <si>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</si>
  <si>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</si>
  <si>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</si>
  <si>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</si>
  <si>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</si>
  <si>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</si>
  <si>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</si>
  <si>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</si>
  <si>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</si>
  <si>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</si>
  <si>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</si>
  <si>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</si>
  <si>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</si>
  <si>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</si>
  <si>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</si>
  <si>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</si>
  <si>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</si>
  <si>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</si>
  <si>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</si>
  <si>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</si>
  <si>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</si>
  <si>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</si>
  <si>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</si>
  <si>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</si>
  <si>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</si>
  <si>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</si>
  <si>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</si>
  <si>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</si>
  <si>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</si>
  <si>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</si>
  <si>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</si>
  <si>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</si>
  <si>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</si>
  <si>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</si>
  <si>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</si>
  <si>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</si>
  <si>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</si>
  <si>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</si>
  <si>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</si>
  <si>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</si>
  <si>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</si>
  <si>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</si>
  <si>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</si>
  <si>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</si>
  <si>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</si>
  <si>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</si>
  <si>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</si>
  <si>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</si>
  <si>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</si>
  <si>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</si>
  <si>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</si>
  <si>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</si>
  <si>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</si>
  <si>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</si>
  <si>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</si>
  <si>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</si>
  <si>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</si>
  <si>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</si>
  <si>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</si>
  <si>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</si>
  <si>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</si>
  <si>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</si>
  <si>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</si>
  <si>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</si>
  <si>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</si>
  <si>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</si>
  <si>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</si>
  <si>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</si>
  <si>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</si>
  <si>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</si>
  <si>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</si>
  <si>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</si>
  <si>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</si>
  <si>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</si>
  <si>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</si>
  <si>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</si>
  <si>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</si>
  <si>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</si>
  <si>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</si>
  <si>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</si>
  <si>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</si>
  <si>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</si>
  <si>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</si>
  <si>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</si>
  <si>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</si>
  <si>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</si>
  <si>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</si>
  <si>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</si>
  <si>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</si>
  <si>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</si>
  <si>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</si>
  <si>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</si>
  <si>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</si>
  <si>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</si>
  <si>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</si>
  <si>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</si>
  <si>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</si>
  <si>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</si>
  <si>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</si>
  <si>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</si>
  <si>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</si>
  <si>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</si>
  <si>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</si>
  <si>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</si>
  <si>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</si>
  <si>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</si>
  <si>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</si>
  <si>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</si>
  <si>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</si>
  <si>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</si>
  <si>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</si>
  <si>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</si>
  <si>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</si>
  <si>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</si>
  <si>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</si>
  <si>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</si>
  <si>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</si>
  <si>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</si>
  <si>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</si>
  <si>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</si>
  <si>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</si>
  <si>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</si>
  <si>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</si>
  <si>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</si>
  <si>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</si>
  <si>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</si>
  <si>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</si>
  <si>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</si>
  <si>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</si>
  <si>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</si>
  <si>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</si>
  <si>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</si>
  <si>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</si>
  <si>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</si>
  <si>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</si>
  <si>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</si>
  <si>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</si>
  <si>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</si>
  <si>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</si>
  <si>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</si>
  <si>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</si>
  <si>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</si>
  <si>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</si>
  <si>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</si>
  <si>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</si>
  <si>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</si>
  <si>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</si>
  <si>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</si>
  <si>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</si>
  <si>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</si>
  <si>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</si>
  <si>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</si>
  <si>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</si>
  <si>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</si>
  <si>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</si>
  <si>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</si>
  <si>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</si>
  <si>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</si>
  <si>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</si>
  <si>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</si>
  <si>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</si>
  <si>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</si>
  <si>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</si>
  <si>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</si>
  <si>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</si>
  <si>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</si>
  <si>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</si>
  <si>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</si>
  <si>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</si>
  <si>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</si>
  <si>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</si>
  <si>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</si>
  <si>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</si>
  <si>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</si>
  <si>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</si>
  <si>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</si>
  <si>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</si>
  <si>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</si>
  <si>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</si>
  <si>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</si>
  <si>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</si>
  <si>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</si>
  <si>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</si>
  <si>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</si>
  <si>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</si>
  <si>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</si>
  <si>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</si>
  <si>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</si>
  <si>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</si>
  <si>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</si>
  <si>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</si>
  <si>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</si>
  <si>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</si>
  <si>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</si>
  <si>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</si>
  <si>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</si>
  <si>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</si>
  <si>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</si>
  <si>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</si>
  <si>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</si>
  <si>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</si>
  <si>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</si>
  <si>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</si>
  <si>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</si>
  <si>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</si>
  <si>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</si>
  <si>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</si>
  <si>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</si>
  <si>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</si>
  <si>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</si>
  <si>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</si>
  <si>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</si>
  <si>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</si>
  <si>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</si>
  <si>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</si>
  <si>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</si>
  <si>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</si>
  <si>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</si>
  <si>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</si>
  <si>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</si>
  <si>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</si>
  <si>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</si>
  <si>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</si>
  <si>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</si>
  <si>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</si>
  <si>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</si>
  <si>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</si>
  <si>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</si>
  <si>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</si>
  <si>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</si>
  <si>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</si>
  <si>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</si>
  <si>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</si>
  <si>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</si>
  <si>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</si>
  <si>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</si>
  <si>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</si>
  <si>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</si>
  <si>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</si>
  <si>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</si>
  <si>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</si>
  <si>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</si>
  <si>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</si>
  <si>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</si>
  <si>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</si>
  <si>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</si>
  <si>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</si>
  <si>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</si>
  <si>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</si>
  <si>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</si>
  <si>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</si>
  <si>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</si>
  <si>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</si>
  <si>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</si>
  <si>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</si>
  <si>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</si>
  <si>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</si>
  <si>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</si>
  <si>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</si>
  <si>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</si>
  <si>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</si>
  <si>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</si>
  <si>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</si>
  <si>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</si>
  <si>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</si>
  <si>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</si>
  <si>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</si>
  <si>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</si>
  <si>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</si>
  <si>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</si>
  <si>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</si>
  <si>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</si>
  <si>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</si>
  <si>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</si>
  <si>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</si>
  <si>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</si>
  <si>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</si>
  <si>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</si>
  <si>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</si>
  <si>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</si>
  <si>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</si>
  <si>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</si>
  <si>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</si>
  <si>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</si>
  <si>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</si>
  <si>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</si>
  <si>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</si>
  <si>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</si>
  <si>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</si>
  <si>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</si>
  <si>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</si>
  <si>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</si>
  <si>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</si>
  <si>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</si>
  <si>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</si>
  <si>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</si>
  <si>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</si>
  <si>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</si>
  <si>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</si>
  <si>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</si>
  <si>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</si>
  <si>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</si>
  <si>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</si>
  <si>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</si>
  <si>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</si>
  <si>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</si>
  <si>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</si>
  <si>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</si>
  <si>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</si>
  <si>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</si>
  <si>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</si>
  <si>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</si>
  <si>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</si>
  <si>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</si>
  <si>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</si>
  <si>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</si>
  <si>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</si>
  <si>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</si>
  <si>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</si>
  <si>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</si>
  <si>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</si>
  <si>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</si>
  <si>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</si>
  <si>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</si>
  <si>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</si>
  <si>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</si>
  <si>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</si>
  <si>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</si>
  <si>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</si>
  <si>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</si>
  <si>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</si>
  <si>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</si>
  <si>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</si>
  <si>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</si>
  <si>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</si>
  <si>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</si>
  <si>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</si>
  <si>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</si>
  <si>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</si>
  <si>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</si>
  <si>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</si>
  <si>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</si>
  <si>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</si>
  <si>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</si>
  <si>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</si>
  <si>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</si>
  <si>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</si>
  <si>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</si>
  <si>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</si>
  <si>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</si>
  <si>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</si>
  <si>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</si>
  <si>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</si>
  <si>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</si>
  <si>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</si>
  <si>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</si>
  <si>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</si>
  <si>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</si>
  <si>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</si>
  <si>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</si>
  <si>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</si>
  <si>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</si>
  <si>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</si>
  <si>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</si>
  <si>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</si>
  <si>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</si>
  <si>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</si>
  <si>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</si>
  <si>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</si>
  <si>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</si>
  <si>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</si>
  <si>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</si>
  <si>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</si>
  <si>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</si>
  <si>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</si>
  <si>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</si>
  <si>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</si>
  <si>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</si>
  <si>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</si>
  <si>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</si>
  <si>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</si>
  <si>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</si>
  <si>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</si>
  <si>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</si>
  <si>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</si>
  <si>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</si>
  <si>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</si>
  <si>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</si>
  <si>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</si>
  <si>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</si>
  <si>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</si>
  <si>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</si>
  <si>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</si>
  <si>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</si>
  <si>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</si>
  <si>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</si>
  <si>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</si>
  <si>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</si>
  <si>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</si>
  <si>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</si>
  <si>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</si>
  <si>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</si>
  <si>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</si>
  <si>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</si>
  <si>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</si>
  <si>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</si>
  <si>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</si>
  <si>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</si>
  <si>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</si>
  <si>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</si>
  <si>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</si>
  <si>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</si>
  <si>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</si>
  <si>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</si>
  <si>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</si>
  <si>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</si>
  <si>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</si>
  <si>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</si>
  <si>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</si>
  <si>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</si>
  <si>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</si>
  <si>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</si>
  <si>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</si>
  <si>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</si>
  <si>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</si>
  <si>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</si>
  <si>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</si>
  <si>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</si>
  <si>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</si>
  <si>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</si>
  <si>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</si>
  <si>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</si>
  <si>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</si>
  <si>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</si>
  <si>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</si>
  <si>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</si>
  <si>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</si>
  <si>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</si>
  <si>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</si>
  <si>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</si>
  <si>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</si>
  <si>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</si>
  <si>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</si>
  <si>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</si>
  <si>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</si>
  <si>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</si>
  <si>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</si>
  <si>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</si>
  <si>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</si>
  <si>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</si>
  <si>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</si>
  <si>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</si>
  <si>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</si>
  <si>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</si>
  <si>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</si>
  <si>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</si>
  <si>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</si>
  <si>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</si>
  <si>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</si>
  <si>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</si>
  <si>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</si>
  <si>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</si>
  <si>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</si>
  <si>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</si>
  <si>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</si>
  <si>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</si>
  <si>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</si>
  <si>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</si>
  <si>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</si>
  <si>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</si>
  <si>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</si>
  <si>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</si>
  <si>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</si>
  <si>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</si>
  <si>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</si>
  <si>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</si>
  <si>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</si>
  <si>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</si>
  <si>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</si>
  <si>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</si>
  <si>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</si>
  <si>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</si>
  <si>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</si>
  <si>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</si>
  <si>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</si>
  <si>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</si>
  <si>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</si>
  <si>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</si>
  <si>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</si>
  <si>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</si>
  <si>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</si>
  <si>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</si>
  <si>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</si>
  <si>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</si>
  <si>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</si>
  <si>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</si>
  <si>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</si>
  <si>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</si>
  <si>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</si>
  <si>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</si>
  <si>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</si>
  <si>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</si>
  <si>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</si>
  <si>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</si>
  <si>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</si>
  <si>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</si>
  <si>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</si>
  <si>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</si>
  <si>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</si>
  <si>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</si>
  <si>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</si>
  <si>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</si>
  <si>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</si>
  <si>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</si>
  <si>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</si>
  <si>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</si>
  <si>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</si>
  <si>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</si>
  <si>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</si>
  <si>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</si>
  <si>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</si>
  <si>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</si>
  <si>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</si>
  <si>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</si>
  <si>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</si>
  <si>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</si>
  <si>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</si>
  <si>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</si>
  <si>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</si>
  <si>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</si>
  <si>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</si>
  <si>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</si>
  <si>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</si>
  <si>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</si>
  <si>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</si>
  <si>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</si>
  <si>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</si>
  <si>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</si>
  <si>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</si>
  <si>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</si>
  <si>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</si>
  <si>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</si>
  <si>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</si>
  <si>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</si>
  <si>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</si>
  <si>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</si>
  <si>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</si>
  <si>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</si>
  <si>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</si>
  <si>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</si>
  <si>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</si>
  <si>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</si>
  <si>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</si>
  <si>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</si>
  <si>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</si>
  <si>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</si>
  <si>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</si>
  <si>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</si>
  <si>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</si>
  <si>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</si>
  <si>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</si>
  <si>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</si>
  <si>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</si>
  <si>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</si>
  <si>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</si>
  <si>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</si>
  <si>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</si>
  <si>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</si>
  <si>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</si>
  <si>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</si>
  <si>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</si>
  <si>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</si>
  <si>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</si>
  <si>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</si>
  <si>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</si>
  <si>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</si>
  <si>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</si>
  <si>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</si>
  <si>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</si>
  <si>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</si>
  <si>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</si>
  <si>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</si>
  <si>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</si>
  <si>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</si>
  <si>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</si>
  <si>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</si>
  <si>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</si>
  <si>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</si>
  <si>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</si>
  <si>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</si>
  <si>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</si>
  <si>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</si>
  <si>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</si>
  <si>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</si>
  <si>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</si>
  <si>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</si>
  <si>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</si>
  <si>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</si>
  <si>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</si>
  <si>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</si>
  <si>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</si>
  <si>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</si>
  <si>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</si>
  <si>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</si>
  <si>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</si>
  <si>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</si>
  <si>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</si>
  <si>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</si>
  <si>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</si>
  <si>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</si>
  <si>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</si>
  <si>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</si>
  <si>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</si>
  <si>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</si>
  <si>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</si>
  <si>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</si>
  <si>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</si>
  <si>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</si>
  <si>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</si>
  <si>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</si>
  <si>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</si>
  <si>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</si>
  <si>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</si>
  <si>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</si>
  <si>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</si>
  <si>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</si>
  <si>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</si>
  <si>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</si>
  <si>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</si>
  <si>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</si>
  <si>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</si>
  <si>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</si>
  <si>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</si>
  <si>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</si>
  <si>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</si>
  <si>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</si>
  <si>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</si>
  <si>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</si>
  <si>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</si>
  <si>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</si>
  <si>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</si>
  <si>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</si>
  <si>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</si>
  <si>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</si>
  <si>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</si>
  <si>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</si>
  <si>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</si>
  <si>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</si>
  <si>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</si>
  <si>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</si>
  <si>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</si>
  <si>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</si>
  <si>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</si>
  <si>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</si>
  <si>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</si>
  <si>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</si>
  <si>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</si>
  <si>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</si>
  <si>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</si>
  <si>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</si>
  <si>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</si>
  <si>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</si>
  <si>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</si>
  <si>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</si>
  <si>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</si>
  <si>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</si>
  <si>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</si>
  <si>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</si>
  <si>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</si>
  <si>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</si>
  <si>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</si>
  <si>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</si>
  <si>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</si>
  <si>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</si>
  <si>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</si>
  <si>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</si>
  <si>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</si>
  <si>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</si>
  <si>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</si>
  <si>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</si>
  <si>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</si>
  <si>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</si>
  <si>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</si>
  <si>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</si>
  <si>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</si>
  <si>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</si>
  <si>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</si>
  <si>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</si>
  <si>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</si>
  <si>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</si>
  <si>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</si>
  <si>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</si>
  <si>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</si>
  <si>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</si>
  <si>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</si>
  <si>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</si>
  <si>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</si>
  <si>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</si>
  <si>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</si>
  <si>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</si>
  <si>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</si>
  <si>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</si>
  <si>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</si>
  <si>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</si>
  <si>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</si>
  <si>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</si>
  <si>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</si>
  <si>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</si>
  <si>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</si>
  <si>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</si>
  <si>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</si>
  <si>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</si>
  <si>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</si>
  <si>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</si>
  <si>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</si>
  <si>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</si>
  <si>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</si>
  <si>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</si>
  <si>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</si>
  <si>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</si>
  <si>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</si>
  <si>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</si>
  <si>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</si>
  <si>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</si>
  <si>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</si>
  <si>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</si>
  <si>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</si>
  <si>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</si>
  <si>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</si>
  <si>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</si>
  <si>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</si>
  <si>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</si>
  <si>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</si>
  <si>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</si>
  <si>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</si>
  <si>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</si>
  <si>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</si>
  <si>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</si>
  <si>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</si>
  <si>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</si>
  <si>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</si>
  <si>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</si>
  <si>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</si>
  <si>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</si>
  <si>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</si>
  <si>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</si>
  <si>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</si>
  <si>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</si>
  <si>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</si>
  <si>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</si>
  <si>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</si>
  <si>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</si>
  <si>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</si>
  <si>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</si>
  <si>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</si>
  <si>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</si>
  <si>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</si>
  <si>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</si>
  <si>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</si>
  <si>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</si>
  <si>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</si>
  <si>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</si>
  <si>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</si>
  <si>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</si>
  <si>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</si>
  <si>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</si>
  <si>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</si>
  <si>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</si>
  <si>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</si>
  <si>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</si>
  <si>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</si>
  <si>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</si>
  <si>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</si>
  <si>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</si>
  <si>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</si>
  <si>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</si>
  <si>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</si>
  <si>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</si>
  <si>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</si>
  <si>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</si>
  <si>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</si>
  <si>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</si>
  <si>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</si>
  <si>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</si>
  <si>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</si>
  <si>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</si>
  <si>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</si>
  <si>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</si>
  <si>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</si>
  <si>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</si>
  <si>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</si>
  <si>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</si>
  <si>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</si>
  <si>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</si>
  <si>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</si>
  <si>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</si>
  <si>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</si>
  <si>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</si>
  <si>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</si>
  <si>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</si>
  <si>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</si>
  <si>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</si>
  <si>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</si>
  <si>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</si>
  <si>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</si>
  <si>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</si>
  <si>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</si>
  <si>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</si>
  <si>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</si>
  <si>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</si>
  <si>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</si>
  <si>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</si>
  <si>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</si>
  <si>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</si>
  <si>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</si>
  <si>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</si>
  <si>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</si>
  <si>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</si>
  <si>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</si>
  <si>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</si>
  <si>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</si>
  <si>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</si>
  <si>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</si>
  <si>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</si>
  <si>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</si>
  <si>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</si>
  <si>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</si>
  <si>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</si>
  <si>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</si>
  <si>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</si>
  <si>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</si>
  <si>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</si>
  <si>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</si>
  <si>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</si>
  <si>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</si>
  <si>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</si>
  <si>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</si>
  <si>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</si>
  <si>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</si>
  <si>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</si>
  <si>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</si>
  <si>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</si>
  <si>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</si>
  <si>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</si>
  <si>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</si>
  <si>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</si>
  <si>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</si>
  <si>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</si>
  <si>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</si>
  <si>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</si>
  <si>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</si>
  <si>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</si>
  <si>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</si>
  <si>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</si>
  <si>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</si>
  <si>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</si>
  <si>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</si>
  <si>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</si>
  <si>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</si>
  <si>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</si>
  <si>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</si>
  <si>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</si>
  <si>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</si>
  <si>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</si>
  <si>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</si>
  <si>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</si>
  <si>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</si>
  <si>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</si>
  <si>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</si>
  <si>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</si>
  <si>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</si>
  <si>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</si>
  <si>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</si>
  <si>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</si>
  <si>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</si>
  <si>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</si>
  <si>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</si>
  <si>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</si>
  <si>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</si>
  <si>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</si>
  <si>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</si>
  <si>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</si>
  <si>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</si>
  <si>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</si>
  <si>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</si>
  <si>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</si>
  <si>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</si>
  <si>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</si>
  <si>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</si>
  <si>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</si>
  <si>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</si>
  <si>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</si>
  <si>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</si>
  <si>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</si>
  <si>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</si>
  <si>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</si>
  <si>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</si>
  <si>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</si>
  <si>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</si>
  <si>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</si>
  <si>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</si>
  <si>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</si>
  <si>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</si>
  <si>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</si>
  <si>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</si>
  <si>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</si>
  <si>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</si>
  <si>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</si>
  <si>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</si>
  <si>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</si>
  <si>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</si>
  <si>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</si>
  <si>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</si>
  <si>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</si>
  <si>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</si>
  <si>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</si>
  <si>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</si>
  <si>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</si>
  <si>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</si>
  <si>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</si>
  <si>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</si>
  <si>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</si>
  <si>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</si>
  <si>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</si>
  <si>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</si>
  <si>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</si>
  <si>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</si>
  <si>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</si>
  <si>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</si>
  <si>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</si>
  <si>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</si>
  <si>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</si>
  <si>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</si>
  <si>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</si>
  <si>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</si>
  <si>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</si>
  <si>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</si>
  <si>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</si>
  <si>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</si>
  <si>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</si>
  <si>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</si>
  <si>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</si>
  <si>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</si>
  <si>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</si>
  <si>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</si>
  <si>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</si>
  <si>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</si>
  <si>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</si>
  <si>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</si>
  <si>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</si>
  <si>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</si>
  <si>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</si>
  <si>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</si>
  <si>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</si>
  <si>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</si>
  <si>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</si>
  <si>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</si>
  <si>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</si>
  <si>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</si>
  <si>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</si>
  <si>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</si>
  <si>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</si>
  <si>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</si>
  <si>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</si>
  <si>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</si>
  <si>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</si>
  <si>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</si>
  <si>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</si>
  <si>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</si>
  <si>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</si>
  <si>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</si>
  <si>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</si>
  <si>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</si>
  <si>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</si>
  <si>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</si>
  <si>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</si>
  <si>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</si>
  <si>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</si>
  <si>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</si>
  <si>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</si>
  <si>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</si>
  <si>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</si>
  <si>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</si>
  <si>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</si>
  <si>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</si>
  <si>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</si>
  <si>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</si>
  <si>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</si>
  <si>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</si>
  <si>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</si>
  <si>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</si>
  <si>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</si>
  <si>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</si>
  <si>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</si>
  <si>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</si>
  <si>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</si>
  <si>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</si>
  <si>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</si>
  <si>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</si>
  <si>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</si>
  <si>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</si>
  <si>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</si>
  <si>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</si>
  <si>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</si>
  <si>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</si>
  <si>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</si>
  <si>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</si>
  <si>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</si>
  <si>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</si>
  <si>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</si>
  <si>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</si>
  <si>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</si>
  <si>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</si>
  <si>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</si>
  <si>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</si>
  <si>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</si>
  <si>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</si>
  <si>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</si>
  <si>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</si>
  <si>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</si>
  <si>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</si>
  <si>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</si>
  <si>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</si>
  <si>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</si>
  <si>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</si>
  <si>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</si>
  <si>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</si>
  <si>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</si>
  <si>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</si>
  <si>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</si>
  <si>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</si>
  <si>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</si>
  <si>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</si>
  <si>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</si>
  <si>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</si>
  <si>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</si>
  <si>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</si>
  <si>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</si>
  <si>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</si>
  <si>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</si>
  <si>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</si>
  <si>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</si>
  <si>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</si>
  <si>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</si>
  <si>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</si>
  <si>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</si>
  <si>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</si>
  <si>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</si>
  <si>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</si>
  <si>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</si>
  <si>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</si>
  <si>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</si>
  <si>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</si>
  <si>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</si>
  <si>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</si>
  <si>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</si>
  <si>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</si>
  <si>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</si>
  <si>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</si>
  <si>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</si>
  <si>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</si>
  <si>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</si>
  <si>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</si>
  <si>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</si>
  <si>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</si>
  <si>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</si>
  <si>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</si>
  <si>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</si>
  <si>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</si>
  <si>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</si>
  <si>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</si>
  <si>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</si>
  <si>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</si>
  <si>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</si>
  <si>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</si>
  <si>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</si>
  <si>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</si>
  <si>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</si>
  <si>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</si>
  <si>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</si>
  <si>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</si>
  <si>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</si>
  <si>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</si>
  <si>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</si>
  <si>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</si>
  <si>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</si>
  <si>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</si>
  <si>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</si>
  <si>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</si>
  <si>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</si>
  <si>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</si>
  <si>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</si>
  <si>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</si>
  <si>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</si>
  <si>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</si>
  <si>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</si>
  <si>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</si>
  <si>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</si>
  <si>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</si>
  <si>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</si>
  <si>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</si>
  <si>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</si>
  <si>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</si>
  <si>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</si>
  <si>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</si>
  <si>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</si>
  <si>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</si>
  <si>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</si>
  <si>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</si>
  <si>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</si>
  <si>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</si>
  <si>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</si>
  <si>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</si>
  <si>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</si>
  <si>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</si>
  <si>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</si>
  <si>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</si>
  <si>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</si>
  <si>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</si>
  <si>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</si>
  <si>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</si>
  <si>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</si>
  <si>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</si>
  <si>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</si>
  <si>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</si>
  <si>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</si>
  <si>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</si>
  <si>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</si>
  <si>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</si>
  <si>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</si>
  <si>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</si>
  <si>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</si>
  <si>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</si>
  <si>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</si>
  <si>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</si>
  <si>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</si>
  <si>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</si>
  <si>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</si>
  <si>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</si>
  <si>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</si>
  <si>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</si>
  <si>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</si>
  <si>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</si>
  <si>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</si>
  <si>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</si>
  <si>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</si>
  <si>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</si>
  <si>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</si>
  <si>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</si>
  <si>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</si>
  <si>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</si>
  <si>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</si>
  <si>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</si>
  <si>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</si>
  <si>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</si>
  <si>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</si>
  <si>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</si>
  <si>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</si>
  <si>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</si>
  <si>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</si>
  <si>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</si>
  <si>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</si>
  <si>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</si>
  <si>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</si>
  <si>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</si>
  <si>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</si>
  <si>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</si>
  <si>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</si>
  <si>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</si>
  <si>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</si>
  <si>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</si>
  <si>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</si>
  <si>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</si>
  <si>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</si>
  <si>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</si>
  <si>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</si>
  <si>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</si>
  <si>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</si>
  <si>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</si>
  <si>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</si>
  <si>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</si>
  <si>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</si>
  <si>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</si>
  <si>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</si>
  <si>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</si>
  <si>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</si>
  <si>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</si>
  <si>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</si>
  <si>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</si>
  <si>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</si>
  <si>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</si>
  <si>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</si>
  <si>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</si>
  <si>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</si>
  <si>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</si>
  <si>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</si>
  <si>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</si>
  <si>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</si>
  <si>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</si>
  <si>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</si>
  <si>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</si>
  <si>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</si>
  <si>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</si>
  <si>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</si>
  <si>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</si>
  <si>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</si>
  <si>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</si>
  <si>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</si>
  <si>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</si>
  <si>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</si>
  <si>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</si>
  <si>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</si>
  <si>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</si>
  <si>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</si>
  <si>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</si>
  <si>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</si>
  <si>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</si>
  <si>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</si>
  <si>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</si>
  <si>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</si>
  <si>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</si>
  <si>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</si>
  <si>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</si>
  <si>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</si>
  <si>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</si>
  <si>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</si>
  <si>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</si>
  <si>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</si>
  <si>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</si>
  <si>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</si>
  <si>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</si>
  <si>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</si>
  <si>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</si>
  <si>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</si>
  <si>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</si>
  <si>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</si>
  <si>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</si>
  <si>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</si>
  <si>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</si>
  <si>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</si>
  <si>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</si>
  <si>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</si>
  <si>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</si>
  <si>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</si>
  <si>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</si>
  <si>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</si>
  <si>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</si>
  <si>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</si>
  <si>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</si>
  <si>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</si>
  <si>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</si>
  <si>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</si>
  <si>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</si>
  <si>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</si>
  <si>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</si>
  <si>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</si>
  <si>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</si>
  <si>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</si>
  <si>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</si>
  <si>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</si>
  <si>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</si>
  <si>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</si>
  <si>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</si>
  <si>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</si>
  <si>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</si>
  <si>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</si>
  <si>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</si>
  <si>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</si>
  <si>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</si>
  <si>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</si>
  <si>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</si>
  <si>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</si>
  <si>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</si>
  <si>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</si>
  <si>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</si>
  <si>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</si>
  <si>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</si>
  <si>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</si>
  <si>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</si>
  <si>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</si>
  <si>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</si>
  <si>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</si>
  <si>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</si>
  <si>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</si>
  <si>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</si>
  <si>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</si>
  <si>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</si>
  <si>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</si>
  <si>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</si>
  <si>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</si>
  <si>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</si>
  <si>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</si>
  <si>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</si>
  <si>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</si>
  <si>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</si>
  <si>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</si>
  <si>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</si>
  <si>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</si>
  <si>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</si>
  <si>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</si>
  <si>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</si>
  <si>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</si>
  <si>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</si>
  <si>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</si>
  <si>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</si>
  <si>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</si>
  <si>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</si>
  <si>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</si>
  <si>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</si>
  <si>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</si>
  <si>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</si>
  <si>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</si>
  <si>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</si>
  <si>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</si>
  <si>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</si>
  <si>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</si>
  <si>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</si>
  <si>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</si>
  <si>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</si>
  <si>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</si>
  <si>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</si>
  <si>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</si>
  <si>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</si>
  <si>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</si>
  <si>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</si>
  <si>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</si>
  <si>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</si>
  <si>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</si>
  <si>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</si>
  <si>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</si>
  <si>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</si>
  <si>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</si>
  <si>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</si>
  <si>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</si>
  <si>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</si>
  <si>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</si>
  <si>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</si>
  <si>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</si>
  <si>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</si>
  <si>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</si>
  <si>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</si>
  <si>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</si>
  <si>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</si>
  <si>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</si>
  <si>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</si>
  <si>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</si>
  <si>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</si>
  <si>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</si>
  <si>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</si>
  <si>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</si>
  <si>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</si>
  <si>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</si>
  <si>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</si>
  <si>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</si>
  <si>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</si>
  <si>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</si>
  <si>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</si>
  <si>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</si>
  <si>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</si>
  <si>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</si>
  <si>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</si>
  <si>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</si>
  <si>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</si>
  <si>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</si>
  <si>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</si>
  <si>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</si>
  <si>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</si>
  <si>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</si>
  <si>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</si>
  <si>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</si>
  <si>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</si>
  <si>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</si>
  <si>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</si>
  <si>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</si>
  <si>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</si>
  <si>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</si>
  <si>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</si>
  <si>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</si>
  <si>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</si>
  <si>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</si>
  <si>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</si>
  <si>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</si>
  <si>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</si>
  <si>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</si>
  <si>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</si>
  <si>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</si>
  <si>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</si>
  <si>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</si>
  <si>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</si>
  <si>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</si>
  <si>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</si>
  <si>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</si>
  <si>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</si>
  <si>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</si>
  <si>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</si>
  <si>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</si>
  <si>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</si>
  <si>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</si>
  <si>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</si>
  <si>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</si>
  <si>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</si>
  <si>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</si>
  <si>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</si>
  <si>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</si>
  <si>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</si>
  <si>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</si>
  <si>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</si>
  <si>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</si>
  <si>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</si>
  <si>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</si>
  <si>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</si>
  <si>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</si>
  <si>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</si>
  <si>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</si>
  <si>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</si>
  <si>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</si>
  <si>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</si>
  <si>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</si>
  <si>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</si>
  <si>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</si>
  <si>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</si>
  <si>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</si>
  <si>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</si>
  <si>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</si>
  <si>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</si>
  <si>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</si>
  <si>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</si>
  <si>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</si>
  <si>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</si>
  <si>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</si>
  <si>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</si>
  <si>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</si>
  <si>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</si>
  <si>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</si>
  <si>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</si>
  <si>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</si>
  <si>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</si>
  <si>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</si>
  <si>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</si>
  <si>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</si>
  <si>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</si>
  <si>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</si>
  <si>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</si>
  <si>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</si>
  <si>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</si>
  <si>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</si>
  <si>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</si>
  <si>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</si>
  <si>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</si>
  <si>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</si>
  <si>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</si>
  <si>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</si>
  <si>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</si>
  <si>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</si>
  <si>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</si>
  <si>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</si>
  <si>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</si>
  <si>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</si>
  <si>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</si>
  <si>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</si>
  <si>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</si>
  <si>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</si>
  <si>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</si>
  <si>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</si>
  <si>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</si>
  <si>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</si>
  <si>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</si>
  <si>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</si>
  <si>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</si>
  <si>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</si>
  <si>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</si>
  <si>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</si>
  <si>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</si>
  <si>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</si>
  <si>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</si>
  <si>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</si>
  <si>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</si>
  <si>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</si>
  <si>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</si>
  <si>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</si>
  <si>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</si>
  <si>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</si>
  <si>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</si>
  <si>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</si>
  <si>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</si>
  <si>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</si>
  <si>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</si>
  <si>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</si>
  <si>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</si>
  <si>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</si>
  <si>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</si>
  <si>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</si>
  <si>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</si>
  <si>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</si>
  <si>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</si>
  <si>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</si>
  <si>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</si>
  <si>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</si>
  <si>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</si>
  <si>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</si>
  <si>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</si>
  <si>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</si>
  <si>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</si>
  <si>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</si>
  <si>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</si>
  <si>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</si>
  <si>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</si>
  <si>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</si>
  <si>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</si>
  <si>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</si>
  <si>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</si>
  <si>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</si>
  <si>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</si>
  <si>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</si>
  <si>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</si>
  <si>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</si>
  <si>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</si>
  <si>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</si>
  <si>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</si>
  <si>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</si>
  <si>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</si>
  <si>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</si>
  <si>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</si>
  <si>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</si>
  <si>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</si>
  <si>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</si>
  <si>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</si>
  <si>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</si>
  <si>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</si>
  <si>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</si>
  <si>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</si>
  <si>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</si>
  <si>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</si>
  <si>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</si>
  <si>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</si>
  <si>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</si>
  <si>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</si>
  <si>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</si>
  <si>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</si>
  <si>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</si>
  <si>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</si>
  <si>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</si>
  <si>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</si>
  <si>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</si>
  <si>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</si>
  <si>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</si>
  <si>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</si>
  <si>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</si>
  <si>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</si>
  <si>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</si>
  <si>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</si>
  <si>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</si>
  <si>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</si>
  <si>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</si>
  <si>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</si>
  <si>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</si>
  <si>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</si>
  <si>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</si>
  <si>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</si>
  <si>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</si>
  <si>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</si>
  <si>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</si>
  <si>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</si>
  <si>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</si>
  <si>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</si>
  <si>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</si>
  <si>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</si>
  <si>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</si>
  <si>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</si>
  <si>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</si>
  <si>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</si>
  <si>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</si>
  <si>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</si>
  <si>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</si>
  <si>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</si>
  <si>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</si>
  <si>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</si>
  <si>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</si>
  <si>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</si>
  <si>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</si>
  <si>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</si>
  <si>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</si>
  <si>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</si>
  <si>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</si>
  <si>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</si>
  <si>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</si>
  <si>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</si>
  <si>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</si>
  <si>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</si>
  <si>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</si>
  <si>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</si>
  <si>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</si>
  <si>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</si>
  <si>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</si>
  <si>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</si>
  <si>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</si>
  <si>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</si>
  <si>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</si>
  <si>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</si>
  <si>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</si>
  <si>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</si>
  <si>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</si>
  <si>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</si>
  <si>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</si>
  <si>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</si>
  <si>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</si>
  <si>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</si>
  <si>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</si>
  <si>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</si>
  <si>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</si>
  <si>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</si>
  <si>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</si>
  <si>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</si>
  <si>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</si>
  <si>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</si>
  <si>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</si>
  <si>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</si>
  <si>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</si>
  <si>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</si>
  <si>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</si>
  <si>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</si>
  <si>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</si>
  <si>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</si>
  <si>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</si>
  <si>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</si>
  <si>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</si>
  <si>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</si>
  <si>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</si>
  <si>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</si>
  <si>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</si>
  <si>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</si>
  <si>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</si>
  <si>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</si>
  <si>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</si>
  <si>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</si>
  <si>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</si>
  <si>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</si>
  <si>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</si>
  <si>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</si>
  <si>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</si>
  <si>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</si>
  <si>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</si>
  <si>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</si>
  <si>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</si>
  <si>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</si>
  <si>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</si>
  <si>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</si>
  <si>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</si>
  <si>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</si>
  <si>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</si>
  <si>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</si>
  <si>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</si>
  <si>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</si>
  <si>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</si>
  <si>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</si>
  <si>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</si>
  <si>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</si>
  <si>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</si>
  <si>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</si>
  <si>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</si>
  <si>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</si>
  <si>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</si>
  <si>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</si>
  <si>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</si>
  <si>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</si>
  <si>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</si>
  <si>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</si>
  <si>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</si>
  <si>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</si>
  <si>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</si>
  <si>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</si>
  <si>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</si>
  <si>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</si>
  <si>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</si>
  <si>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</si>
  <si>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</si>
  <si>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</si>
  <si>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</si>
  <si>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</si>
  <si>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</si>
  <si>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</si>
  <si>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</si>
  <si>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</si>
  <si>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</si>
  <si>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</si>
  <si>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</si>
  <si>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</si>
  <si>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</si>
  <si>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</si>
  <si>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</si>
  <si>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</si>
  <si>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</si>
  <si>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</si>
  <si>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</si>
  <si>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</si>
  <si>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</si>
  <si>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</si>
  <si>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</si>
  <si>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</si>
  <si>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</si>
  <si>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</si>
  <si>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</si>
  <si>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</si>
  <si>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</si>
  <si>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</si>
  <si>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</si>
  <si>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</si>
  <si>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</si>
  <si>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</si>
  <si>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</si>
  <si>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</si>
  <si>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</si>
  <si>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</si>
  <si>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</si>
  <si>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</si>
  <si>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</si>
  <si>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</si>
  <si>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</si>
  <si>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</si>
  <si>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</si>
  <si>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</si>
  <si>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</si>
  <si>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</si>
  <si>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</si>
  <si>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</si>
  <si>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</si>
  <si>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</si>
  <si>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</si>
  <si>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</si>
  <si>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</si>
  <si>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</si>
  <si>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</si>
  <si>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</si>
  <si>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</si>
  <si>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</si>
  <si>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</si>
  <si>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</si>
  <si>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</si>
  <si>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</si>
  <si>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</si>
  <si>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</si>
  <si>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</si>
  <si>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</si>
  <si>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</si>
  <si>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</si>
  <si>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</si>
  <si>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</si>
  <si>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</si>
  <si>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</si>
  <si>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</si>
  <si>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</si>
  <si>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</si>
  <si>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</si>
  <si>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</si>
  <si>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</si>
  <si>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</si>
  <si>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</si>
  <si>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</si>
  <si>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</si>
  <si>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</si>
  <si>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</si>
  <si>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</si>
  <si>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</si>
  <si>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</si>
  <si>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</si>
  <si>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</si>
  <si>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</si>
  <si>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</si>
  <si>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</si>
  <si>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</si>
  <si>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</si>
  <si>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</si>
  <si>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</si>
  <si>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</si>
  <si>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</si>
  <si>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</si>
  <si>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</si>
  <si>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</si>
  <si>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</si>
  <si>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</si>
  <si>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</si>
  <si>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</si>
  <si>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</si>
  <si>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</si>
  <si>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</si>
  <si>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</si>
  <si>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</si>
  <si>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</si>
  <si>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</si>
  <si>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</si>
  <si>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</si>
  <si>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</si>
  <si>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</si>
  <si>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</si>
  <si>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</si>
  <si>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</si>
  <si>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</si>
  <si>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</si>
  <si>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</si>
  <si>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</si>
  <si>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</si>
  <si>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</si>
  <si>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</si>
  <si>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</si>
  <si>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</si>
  <si>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</si>
  <si>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</si>
  <si>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</si>
  <si>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</si>
  <si>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</si>
  <si>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</si>
  <si>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</si>
  <si>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</si>
  <si>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</si>
  <si>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</si>
  <si>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</si>
  <si>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</si>
  <si>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</si>
  <si>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</si>
  <si>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</si>
  <si>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</si>
  <si>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</si>
  <si>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</si>
  <si>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</si>
  <si>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</si>
  <si>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</si>
  <si>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</si>
  <si>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</si>
  <si>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</si>
  <si>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</si>
  <si>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</si>
  <si>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</si>
  <si>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</si>
  <si>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</si>
  <si>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</si>
  <si>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</si>
  <si>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</si>
  <si>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</si>
  <si>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</si>
  <si>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</si>
  <si>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</si>
  <si>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</si>
  <si>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</si>
  <si>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</si>
  <si>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</si>
  <si>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</si>
  <si>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</si>
  <si>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</si>
  <si>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</si>
  <si>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</si>
  <si>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</si>
  <si>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</si>
  <si>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</si>
  <si>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</si>
  <si>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</si>
  <si>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</si>
  <si>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</si>
  <si>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</si>
  <si>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</si>
  <si>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</si>
  <si>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</si>
  <si>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</si>
  <si>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</si>
  <si>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</si>
  <si>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</si>
  <si>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</si>
  <si>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</si>
  <si>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</si>
  <si>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</si>
  <si>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</si>
  <si>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</si>
  <si>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</si>
  <si>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</si>
  <si>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</si>
  <si>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</si>
  <si>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</si>
  <si>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</si>
  <si>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</si>
  <si>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</si>
  <si>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</si>
  <si>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</si>
  <si>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</si>
  <si>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</si>
  <si>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</si>
  <si>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</si>
  <si>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</si>
  <si>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</si>
  <si>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</si>
  <si>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</si>
  <si>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</si>
  <si>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</si>
  <si>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</si>
  <si>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</si>
  <si>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</si>
  <si>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</si>
  <si>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</si>
  <si>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</si>
  <si>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</si>
  <si>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</si>
  <si>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</si>
  <si>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</si>
  <si>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</si>
  <si>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</si>
  <si>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</si>
  <si>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</si>
  <si>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</si>
  <si>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</si>
  <si>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</si>
  <si>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</si>
  <si>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</si>
  <si>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</si>
  <si>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</si>
  <si>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</si>
  <si>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</si>
  <si>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</si>
  <si>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</si>
  <si>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</si>
  <si>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</si>
  <si>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</si>
  <si>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</si>
  <si>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</si>
  <si>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</si>
  <si>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</si>
  <si>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</si>
  <si>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</si>
  <si>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</si>
  <si>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</si>
  <si>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</si>
  <si>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</si>
  <si>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</si>
  <si>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</si>
  <si>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</si>
  <si>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</si>
  <si>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</si>
  <si>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</si>
  <si>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</si>
  <si>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</si>
  <si>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</si>
  <si>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</si>
  <si>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</si>
  <si>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</si>
  <si>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</si>
  <si>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</si>
  <si>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</si>
  <si>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</si>
  <si>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</si>
  <si>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</si>
  <si>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</si>
  <si>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</si>
  <si>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</si>
  <si>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</si>
  <si>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</si>
  <si>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</si>
  <si>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</si>
  <si>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</si>
  <si>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</si>
  <si>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</si>
  <si>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</si>
  <si>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</si>
  <si>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</si>
  <si>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</si>
  <si>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</si>
  <si>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</si>
  <si>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</si>
  <si>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</si>
  <si>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</si>
  <si>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</si>
  <si>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</si>
  <si>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</si>
  <si>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</si>
  <si>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</si>
  <si>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</si>
  <si>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</si>
  <si>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</si>
  <si>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</si>
  <si>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</si>
  <si>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</si>
  <si>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</si>
  <si>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</si>
  <si>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</si>
  <si>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</si>
  <si>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</si>
  <si>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</si>
  <si>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</si>
  <si>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</si>
  <si>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</si>
  <si>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</si>
  <si>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</si>
  <si>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</si>
  <si>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</si>
  <si>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</si>
  <si>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</si>
  <si>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</si>
  <si>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</si>
  <si>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</si>
  <si>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</si>
  <si>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</si>
  <si>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</si>
  <si>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</si>
  <si>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</si>
  <si>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</si>
  <si>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</si>
  <si>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</si>
  <si>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</si>
  <si>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</si>
  <si>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</si>
  <si>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</si>
  <si>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</si>
  <si>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</si>
  <si>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</si>
  <si>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</si>
  <si>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</si>
  <si>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</si>
  <si>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</si>
  <si>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</si>
  <si>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</si>
  <si>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</si>
  <si>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</si>
  <si>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</si>
  <si>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</si>
  <si>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</si>
  <si>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</si>
  <si>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</si>
  <si>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</si>
  <si>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</si>
  <si>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</si>
  <si>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</si>
  <si>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</si>
  <si>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</si>
  <si>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</si>
  <si>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</si>
  <si>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</si>
  <si>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</si>
  <si>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</si>
  <si>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</si>
  <si>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</si>
  <si>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</si>
  <si>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</si>
  <si>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</si>
  <si>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</si>
  <si>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</si>
  <si>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</si>
  <si>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</si>
  <si>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</si>
  <si>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</si>
  <si>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</si>
  <si>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</si>
  <si>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</si>
  <si>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</si>
  <si>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</si>
  <si>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</si>
  <si>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</si>
  <si>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</si>
  <si>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</si>
  <si>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</si>
  <si>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</si>
  <si>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</si>
  <si>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</si>
  <si>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</si>
  <si>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</si>
  <si>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</si>
  <si>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</si>
  <si>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</si>
  <si>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</si>
  <si>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</si>
  <si>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</si>
  <si>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</si>
  <si>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</si>
  <si>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</si>
  <si>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</si>
  <si>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</si>
  <si>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</si>
  <si>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</si>
  <si>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</si>
  <si>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</si>
  <si>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</si>
  <si>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</si>
  <si>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</si>
  <si>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</si>
  <si>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</si>
  <si>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</si>
  <si>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</si>
  <si>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</si>
  <si>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</si>
  <si>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</si>
  <si>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</si>
  <si>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</si>
  <si>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</si>
  <si>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</si>
  <si>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</si>
  <si>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</si>
  <si>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</si>
  <si>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</si>
  <si>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</si>
  <si>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</si>
  <si>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</si>
  <si>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</si>
  <si>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</si>
  <si>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</si>
  <si>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</si>
  <si>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</si>
  <si>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</si>
  <si>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</si>
  <si>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</si>
  <si>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</si>
  <si>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</si>
  <si>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</si>
  <si>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</si>
  <si>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</si>
  <si>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</si>
  <si>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</si>
  <si>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</si>
  <si>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</si>
  <si>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</si>
  <si>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</si>
  <si>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</si>
  <si>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</si>
  <si>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</si>
  <si>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</si>
  <si>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</si>
  <si>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</si>
  <si>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</si>
  <si>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</si>
  <si>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</si>
  <si>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</si>
  <si>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</si>
  <si>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</si>
  <si>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</si>
  <si>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</si>
  <si>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</si>
  <si>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</si>
  <si>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</si>
  <si>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</si>
  <si>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</si>
  <si>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</si>
  <si>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</si>
  <si>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</si>
  <si>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</si>
  <si>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</si>
  <si>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</si>
  <si>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</si>
  <si>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</si>
  <si>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</si>
  <si>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</si>
  <si>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</si>
  <si>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</si>
  <si>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</si>
  <si>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</si>
  <si>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</si>
  <si>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</si>
  <si>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</si>
  <si>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</si>
  <si>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</si>
  <si>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</si>
  <si>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</si>
  <si>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</si>
  <si>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</si>
  <si>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</si>
  <si>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</si>
  <si>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</si>
  <si>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</si>
  <si>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</si>
  <si>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</si>
  <si>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</si>
  <si>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</si>
  <si>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</si>
  <si>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</si>
  <si>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</si>
  <si>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</si>
  <si>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</si>
  <si>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</si>
  <si>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</si>
  <si>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</si>
  <si>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</si>
  <si>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</si>
  <si>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</si>
  <si>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</si>
  <si>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</si>
  <si>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</si>
  <si>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</si>
  <si>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</si>
  <si>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</si>
  <si>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</si>
  <si>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</si>
  <si>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</si>
  <si>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</si>
  <si>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</si>
  <si>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</si>
  <si>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</si>
  <si>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</si>
  <si>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</si>
  <si>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</si>
  <si>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</si>
  <si>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</si>
  <si>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</si>
  <si>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</si>
  <si>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</si>
  <si>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</si>
  <si>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</si>
  <si>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</si>
  <si>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</si>
  <si>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</si>
  <si>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</si>
  <si>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</si>
  <si>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</si>
  <si>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</si>
  <si>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</si>
  <si>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</si>
  <si>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</si>
  <si>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</si>
  <si>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</si>
  <si>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</si>
  <si>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</si>
  <si>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</si>
  <si>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</si>
  <si>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</si>
  <si>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</si>
  <si>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</si>
  <si>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</si>
  <si>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</si>
  <si>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</si>
  <si>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</si>
  <si>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</si>
  <si>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</si>
  <si>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</si>
  <si>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</si>
  <si>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</si>
  <si>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</si>
  <si>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</si>
  <si>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</si>
  <si>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</si>
  <si>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</si>
  <si>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</si>
  <si>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</si>
  <si>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</si>
  <si>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</si>
  <si>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</si>
  <si>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</si>
  <si>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</si>
  <si>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</si>
  <si>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</si>
  <si>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</si>
  <si>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</si>
  <si>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</si>
  <si>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</si>
  <si>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</si>
  <si>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</si>
  <si>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</si>
  <si>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</si>
  <si>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</si>
  <si>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</si>
  <si>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</si>
  <si>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</si>
  <si>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</si>
  <si>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</si>
  <si>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</si>
  <si>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</si>
  <si>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</si>
  <si>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</si>
  <si>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</si>
  <si>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</si>
  <si>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</si>
  <si>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</si>
  <si>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</si>
  <si>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</si>
  <si>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</si>
  <si>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</si>
  <si>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</si>
  <si>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</si>
  <si>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</si>
  <si>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</si>
  <si>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</si>
  <si>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</si>
  <si>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</si>
  <si>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</si>
  <si>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</si>
  <si>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</si>
  <si>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</si>
  <si>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</si>
  <si>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</si>
  <si>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</si>
  <si>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</si>
  <si>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</si>
  <si>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</si>
  <si>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</si>
  <si>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</si>
  <si>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</si>
  <si>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</si>
  <si>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</si>
  <si>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</si>
  <si>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</si>
  <si>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</si>
  <si>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</si>
  <si>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</si>
  <si>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</si>
  <si>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</si>
  <si>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</si>
  <si>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</si>
  <si>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</si>
  <si>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</si>
  <si>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</si>
  <si>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</si>
  <si>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</si>
  <si>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</si>
  <si>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</si>
  <si>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</si>
  <si>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</si>
  <si>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</si>
  <si>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</si>
  <si>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</si>
  <si>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</si>
  <si>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</si>
  <si>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</si>
  <si>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</si>
  <si>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</si>
  <si>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</si>
  <si>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</si>
  <si>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</si>
  <si>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</si>
  <si>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</si>
  <si>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</si>
  <si>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</si>
  <si>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</si>
  <si>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</si>
  <si>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</si>
  <si>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</si>
  <si>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</si>
  <si>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</si>
  <si>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</si>
  <si>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</si>
  <si>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</si>
  <si>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</si>
  <si>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</si>
  <si>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</si>
  <si>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</si>
  <si>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</si>
  <si>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</si>
  <si>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</si>
  <si>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</si>
  <si>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</si>
  <si>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</si>
  <si>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</si>
  <si>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</si>
  <si>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</si>
  <si>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</si>
  <si>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</si>
  <si>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</si>
  <si>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</si>
  <si>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</si>
  <si>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</si>
  <si>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</si>
  <si>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</si>
  <si>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</si>
  <si>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</si>
  <si>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</si>
  <si>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</si>
  <si>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</si>
  <si>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</si>
  <si>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</si>
  <si>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</si>
  <si>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</si>
  <si>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</si>
  <si>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</si>
  <si>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</si>
  <si>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</si>
  <si>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</si>
  <si>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</si>
  <si>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</si>
  <si>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</si>
  <si>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</si>
  <si>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</si>
  <si>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</si>
  <si>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</si>
  <si>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</si>
  <si>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</si>
  <si>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</si>
  <si>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</si>
  <si>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</si>
  <si>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</si>
  <si>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</si>
  <si>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</si>
  <si>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</si>
  <si>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</si>
  <si>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</si>
  <si>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</si>
  <si>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</si>
  <si>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</si>
  <si>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</si>
  <si>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</si>
  <si>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</si>
  <si>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</si>
  <si>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</si>
  <si>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</si>
  <si>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</si>
  <si>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</si>
  <si>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</si>
  <si>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</si>
  <si>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</si>
  <si>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</si>
  <si>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</si>
  <si>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</si>
  <si>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</si>
  <si>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</si>
  <si>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</si>
  <si>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</si>
  <si>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</si>
  <si>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</si>
  <si>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</si>
  <si>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</si>
  <si>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</si>
  <si>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</si>
  <si>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</si>
  <si>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</si>
  <si>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</si>
  <si>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</si>
  <si>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</si>
  <si>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</si>
  <si>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</si>
  <si>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</si>
  <si>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</si>
  <si>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</si>
  <si>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</si>
  <si>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</si>
  <si>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</si>
  <si>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</si>
  <si>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</si>
  <si>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</si>
  <si>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</si>
  <si>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</si>
  <si>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</si>
  <si>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</si>
  <si>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</si>
  <si>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</si>
  <si>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</si>
  <si>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</si>
  <si>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</si>
  <si>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</si>
  <si>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</si>
  <si>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</si>
  <si>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</si>
  <si>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</si>
  <si>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</si>
  <si>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</si>
  <si>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</si>
  <si>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</si>
  <si>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</si>
  <si>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</si>
  <si>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</si>
  <si>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</si>
  <si>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</si>
  <si>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</si>
  <si>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</si>
  <si>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</si>
  <si>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</si>
  <si>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</si>
  <si>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</si>
  <si>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</si>
  <si>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</si>
  <si>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</si>
  <si>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</si>
  <si>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</si>
  <si>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</si>
  <si>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</si>
  <si>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</si>
  <si>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</si>
  <si>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</si>
  <si>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</si>
  <si>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</si>
  <si>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</si>
  <si>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</si>
  <si>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</si>
  <si>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</si>
  <si>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</si>
  <si>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</si>
  <si>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</si>
  <si>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</si>
  <si>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</si>
  <si>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</si>
  <si>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</si>
  <si>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</si>
  <si>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</si>
  <si>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</si>
  <si>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</si>
  <si>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</si>
  <si>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</si>
  <si>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</si>
  <si>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</si>
  <si>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</si>
  <si>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</si>
  <si>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</si>
  <si>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</si>
  <si>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</si>
  <si>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</si>
  <si>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</si>
  <si>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</si>
  <si>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</si>
  <si>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</si>
  <si>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</si>
  <si>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</si>
  <si>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</si>
  <si>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</si>
  <si>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</si>
  <si>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</si>
  <si>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</si>
  <si>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</si>
  <si>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</si>
  <si>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</si>
  <si>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</si>
  <si>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</si>
  <si>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</si>
  <si>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</si>
  <si>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</si>
  <si>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</si>
  <si>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</si>
  <si>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</si>
  <si>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</si>
  <si>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</si>
  <si>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</si>
  <si>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</si>
  <si>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</si>
  <si>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</si>
  <si>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</si>
  <si>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</si>
  <si>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</si>
  <si>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</si>
  <si>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</si>
  <si>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</si>
  <si>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</si>
  <si>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</si>
  <si>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</si>
  <si>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</si>
  <si>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</si>
  <si>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</si>
  <si>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</si>
  <si>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</si>
  <si>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</si>
  <si>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</si>
  <si>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</si>
  <si>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</si>
  <si>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</si>
  <si>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</si>
  <si>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</si>
  <si>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</si>
  <si>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</si>
  <si>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</si>
  <si>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</si>
  <si>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</si>
  <si>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</si>
  <si>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</si>
  <si>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</si>
  <si>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</si>
  <si>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</si>
  <si>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</si>
  <si>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</si>
  <si>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</si>
  <si>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</si>
  <si>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</si>
  <si>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</si>
  <si>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</si>
  <si>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</si>
  <si>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</si>
  <si>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</si>
  <si>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</si>
  <si>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</si>
  <si>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</si>
  <si>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</si>
  <si>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</si>
  <si>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</si>
  <si>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</si>
  <si>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</si>
  <si>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</si>
  <si>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</si>
  <si>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</si>
  <si>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</si>
  <si>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</si>
  <si>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</si>
  <si>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</si>
  <si>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</si>
  <si>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</si>
  <si>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</si>
  <si>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</si>
  <si>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</si>
  <si>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</si>
  <si>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</si>
  <si>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</si>
  <si>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</si>
  <si>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</si>
  <si>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</si>
  <si>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</si>
  <si>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</si>
  <si>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</si>
  <si>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</si>
  <si>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</si>
  <si>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</si>
  <si>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</si>
  <si>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</si>
  <si>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</si>
  <si>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</si>
  <si>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</si>
  <si>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</si>
  <si>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</si>
  <si>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</si>
  <si>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</si>
  <si>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</si>
  <si>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</si>
  <si>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</si>
  <si>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</si>
  <si>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</si>
  <si>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</si>
  <si>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</si>
  <si>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</si>
  <si>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</si>
  <si>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</si>
  <si>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</si>
  <si>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</si>
  <si>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</si>
  <si>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</si>
  <si>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</si>
  <si>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</si>
  <si>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</si>
  <si>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</si>
  <si>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</si>
  <si>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</si>
  <si>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</si>
  <si>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</si>
  <si>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</si>
  <si>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</si>
  <si>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</si>
  <si>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</si>
  <si>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</si>
  <si>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</si>
  <si>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</si>
  <si>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</si>
  <si>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</si>
  <si>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</si>
  <si>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</si>
  <si>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</si>
  <si>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</si>
  <si>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</si>
  <si>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</si>
  <si>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</si>
  <si>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</si>
  <si>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</si>
  <si>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</si>
  <si>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</si>
  <si>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</si>
  <si>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</si>
  <si>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</si>
  <si>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</si>
  <si>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</si>
  <si>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</si>
  <si>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</si>
  <si>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</si>
  <si>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</si>
  <si>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</si>
  <si>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</si>
  <si>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</si>
  <si>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</si>
  <si>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</si>
  <si>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</si>
  <si>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</si>
  <si>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</si>
  <si>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</si>
  <si>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</si>
  <si>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</si>
  <si>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</si>
  <si>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</si>
  <si>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</si>
  <si>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</si>
  <si>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</si>
  <si>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</si>
  <si>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</si>
  <si>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</si>
  <si>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</si>
  <si>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</si>
  <si>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</si>
  <si>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</si>
  <si>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</si>
  <si>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</si>
  <si>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</si>
  <si>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</si>
  <si>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</si>
  <si>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</si>
  <si>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</si>
  <si>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</si>
  <si>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</si>
  <si>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</si>
  <si>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</si>
  <si>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</si>
  <si>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</si>
  <si>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</si>
  <si>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</si>
  <si>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</si>
  <si>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</si>
  <si>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</si>
  <si>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</si>
  <si>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</si>
  <si>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</si>
  <si>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</si>
  <si>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</si>
  <si>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</si>
  <si>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</si>
  <si>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</si>
  <si>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</si>
  <si>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</si>
  <si>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</si>
  <si>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</si>
  <si>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</si>
  <si>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</si>
  <si>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</si>
  <si>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</si>
  <si>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</si>
  <si>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</si>
  <si>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</si>
  <si>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</si>
  <si>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</si>
  <si>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</si>
  <si>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</si>
  <si>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</si>
  <si>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</si>
  <si>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</si>
  <si>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</si>
  <si>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</si>
  <si>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</si>
  <si>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</si>
  <si>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</si>
  <si>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</si>
  <si>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</si>
  <si>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</si>
  <si>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</si>
  <si>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</si>
  <si>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</si>
  <si>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</si>
  <si>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</si>
  <si>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</si>
  <si>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</si>
  <si>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</si>
  <si>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</si>
  <si>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</si>
  <si>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</si>
  <si>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</si>
  <si>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</si>
  <si>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</si>
  <si>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</si>
  <si>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</si>
  <si>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</si>
  <si>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</si>
  <si>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</si>
  <si>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</si>
  <si>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</si>
  <si>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</si>
  <si>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</si>
  <si>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</si>
  <si>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</si>
  <si>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</si>
  <si>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</si>
  <si>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</si>
  <si>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</si>
  <si>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</si>
  <si>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</si>
  <si>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</si>
  <si>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</si>
  <si>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</si>
  <si>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</si>
  <si>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</si>
  <si>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</si>
  <si>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</si>
  <si>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</si>
  <si>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</si>
  <si>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</si>
  <si>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</si>
  <si>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</si>
  <si>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</si>
  <si>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</si>
  <si>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</si>
  <si>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</si>
  <si>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</si>
  <si>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</si>
  <si>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</si>
  <si>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</si>
  <si>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</si>
  <si>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</si>
  <si>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</si>
  <si>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</si>
  <si>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</si>
  <si>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</si>
  <si>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</si>
  <si>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</si>
  <si>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</si>
  <si>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</si>
  <si>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</si>
  <si>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</si>
  <si>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</si>
  <si>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</si>
  <si>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</si>
  <si>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</si>
  <si>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</si>
  <si>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</si>
  <si>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</si>
  <si>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</si>
  <si>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</si>
  <si>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</si>
  <si>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</si>
  <si>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</si>
  <si>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</si>
  <si>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</si>
  <si>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</si>
  <si>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</si>
  <si>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</si>
  <si>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</si>
  <si>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</si>
  <si>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</si>
  <si>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</si>
  <si>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</si>
  <si>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</si>
  <si>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</si>
  <si>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</si>
  <si>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</si>
  <si>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</si>
  <si>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</si>
  <si>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</si>
  <si>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</si>
  <si>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</si>
  <si>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</si>
  <si>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</si>
  <si>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</si>
  <si>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</si>
  <si>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</si>
  <si>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</si>
  <si>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</si>
  <si>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</si>
  <si>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</si>
  <si>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</si>
  <si>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</si>
  <si>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</si>
  <si>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</si>
  <si>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</si>
  <si>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</si>
  <si>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</si>
  <si>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</si>
  <si>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</si>
  <si>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</si>
  <si>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</si>
  <si>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</si>
  <si>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</si>
  <si>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</si>
  <si>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</si>
  <si>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</si>
  <si>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</si>
  <si>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</si>
  <si>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</si>
  <si>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</si>
  <si>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</si>
  <si>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</si>
  <si>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</si>
  <si>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</si>
  <si>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</si>
  <si>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</si>
  <si>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</si>
  <si>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</si>
  <si>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</si>
  <si>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</si>
  <si>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</si>
  <si>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</si>
  <si>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</si>
  <si>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</si>
  <si>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</si>
  <si>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</si>
  <si>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</si>
  <si>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</si>
  <si>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</si>
  <si>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</si>
  <si>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</si>
  <si>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</si>
  <si>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</si>
  <si>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</si>
  <si>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</si>
  <si>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</si>
  <si>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</si>
  <si>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</si>
  <si>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</si>
  <si>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</si>
  <si>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</si>
  <si>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</si>
  <si>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</si>
  <si>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</si>
  <si>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</si>
  <si>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</si>
  <si>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</si>
  <si>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</si>
  <si>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</si>
  <si>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</si>
  <si>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</si>
  <si>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</si>
  <si>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</si>
  <si>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</si>
  <si>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</si>
  <si>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</si>
  <si>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</si>
  <si>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</si>
  <si>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</si>
  <si>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</si>
  <si>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</si>
  <si>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</si>
  <si>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</si>
  <si>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</si>
  <si>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</si>
  <si>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</si>
  <si>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</si>
  <si>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</si>
  <si>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</si>
  <si>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</si>
  <si>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</si>
  <si>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</si>
  <si>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</si>
  <si>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</si>
  <si>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</si>
  <si>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</si>
  <si>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</si>
  <si>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</si>
  <si>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</si>
  <si>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</si>
  <si>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</si>
  <si>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</si>
  <si>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</si>
  <si>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</si>
  <si>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</si>
  <si>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</si>
  <si>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</si>
  <si>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</si>
  <si>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</si>
  <si>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</si>
  <si>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</si>
  <si>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</si>
  <si>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</si>
  <si>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</si>
  <si>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</si>
  <si>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</si>
  <si>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</si>
  <si>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</si>
  <si>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</si>
  <si>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</si>
  <si>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</si>
  <si>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</si>
  <si>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</si>
  <si>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</si>
  <si>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</si>
  <si>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</si>
  <si>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</si>
  <si>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</si>
  <si>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</si>
  <si>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</si>
  <si>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</si>
  <si>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</si>
  <si>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</si>
  <si>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</si>
  <si>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</si>
  <si>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</si>
  <si>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</si>
  <si>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</si>
  <si>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</si>
  <si>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</si>
  <si>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</si>
  <si>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</si>
  <si>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</si>
  <si>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</si>
  <si>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</si>
  <si>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</si>
  <si>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</si>
  <si>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</si>
  <si>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</si>
  <si>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</si>
  <si>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</si>
  <si>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</si>
  <si>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</si>
  <si>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</si>
  <si>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</si>
  <si>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</si>
  <si>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</si>
  <si>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</si>
  <si>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</si>
  <si>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</si>
  <si>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</si>
  <si>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</si>
  <si>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</si>
  <si>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</si>
  <si>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</si>
  <si>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</si>
  <si>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</si>
  <si>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</si>
  <si>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</si>
  <si>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</si>
  <si>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</si>
  <si>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</si>
  <si>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</si>
  <si>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</si>
  <si>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</si>
  <si>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</si>
  <si>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</si>
  <si>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</si>
  <si>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</si>
  <si>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</si>
  <si>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</si>
  <si>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</si>
  <si>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</si>
  <si>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</si>
  <si>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</si>
  <si>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</si>
  <si>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</si>
  <si>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</si>
  <si>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</si>
  <si>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</si>
  <si>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</si>
  <si>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</si>
  <si>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</si>
  <si>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</si>
  <si>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</si>
  <si>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</si>
  <si>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</si>
  <si>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</si>
  <si>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</si>
  <si>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</si>
  <si>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</si>
  <si>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</si>
  <si>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</si>
  <si>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</si>
  <si>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</si>
  <si>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</si>
  <si>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</si>
  <si>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</si>
  <si>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</si>
  <si>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</si>
  <si>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</si>
  <si>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</si>
  <si>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</si>
  <si>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</si>
  <si>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</si>
  <si>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</si>
  <si>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</si>
  <si>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</si>
  <si>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</si>
  <si>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</si>
  <si>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</si>
  <si>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</si>
  <si>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</si>
  <si>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</si>
  <si>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</si>
  <si>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</si>
  <si>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</si>
  <si>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</si>
  <si>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</si>
  <si>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</si>
  <si>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</si>
  <si>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</si>
  <si>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</si>
  <si>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</si>
  <si>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</si>
  <si>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</si>
  <si>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</si>
  <si>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</si>
  <si>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</si>
  <si>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</si>
  <si>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</si>
  <si>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</si>
  <si>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</si>
  <si>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</si>
  <si>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</si>
  <si>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</si>
  <si>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</si>
  <si>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</si>
  <si>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</si>
  <si>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</si>
  <si>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</si>
  <si>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</si>
  <si>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</si>
  <si>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</si>
  <si>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</si>
  <si>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</si>
  <si>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</si>
  <si>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</si>
  <si>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</si>
  <si>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</si>
  <si>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</si>
  <si>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</si>
  <si>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</si>
  <si>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</si>
  <si>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</si>
  <si>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</si>
  <si>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</si>
  <si>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</si>
  <si>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</si>
  <si>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</si>
  <si>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</si>
  <si>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</si>
  <si>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</si>
  <si>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</si>
  <si>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</si>
  <si>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</si>
  <si>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</si>
  <si>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</si>
  <si>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</si>
  <si>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</si>
  <si>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</si>
  <si>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</si>
  <si>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</si>
  <si>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</si>
  <si>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</si>
  <si>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</si>
  <si>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</si>
  <si>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</si>
  <si>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</si>
  <si>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</si>
  <si>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</si>
  <si>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</si>
  <si>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</si>
  <si>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</si>
  <si>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</si>
  <si>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</si>
  <si>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</si>
  <si>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</si>
  <si>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</si>
  <si>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</si>
  <si>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</si>
  <si>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</si>
  <si>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</si>
  <si>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</si>
  <si>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</si>
  <si>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</si>
  <si>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</si>
  <si>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</si>
  <si>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</si>
  <si>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</si>
  <si>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</si>
  <si>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</si>
  <si>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</si>
  <si>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</si>
  <si>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</si>
  <si>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</si>
  <si>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</si>
  <si>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</si>
  <si>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</si>
  <si>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</si>
  <si>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</si>
  <si>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</si>
  <si>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</si>
  <si>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</si>
  <si>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</si>
  <si>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</si>
  <si>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</si>
  <si>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</si>
  <si>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</si>
  <si>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</si>
  <si>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</si>
  <si>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</si>
  <si>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</si>
  <si>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</si>
  <si>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</si>
  <si>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</si>
  <si>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</si>
  <si>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</si>
  <si>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</si>
  <si>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</si>
  <si>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</si>
  <si>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</si>
  <si>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</si>
  <si>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</si>
  <si>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</si>
  <si>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</si>
  <si>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</si>
  <si>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</si>
  <si>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</si>
  <si>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</si>
  <si>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</si>
  <si>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</si>
  <si>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</si>
  <si>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</si>
  <si>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</si>
  <si>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</si>
  <si>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</si>
  <si>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</si>
  <si>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</si>
  <si>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</si>
  <si>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</si>
  <si>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</si>
  <si>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</si>
  <si>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</si>
  <si>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</si>
  <si>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</si>
  <si>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</si>
  <si>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</si>
  <si>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</si>
  <si>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</si>
  <si>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</si>
  <si>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</si>
  <si>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</si>
  <si>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</si>
  <si>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</si>
  <si>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</si>
  <si>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</si>
  <si>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</si>
  <si>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</si>
  <si>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</si>
  <si>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</si>
  <si>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</si>
  <si>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</si>
  <si>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</si>
  <si>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</si>
  <si>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</si>
  <si>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</si>
  <si>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</si>
  <si>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</si>
  <si>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</si>
  <si>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</si>
  <si>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</si>
  <si>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</si>
  <si>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</si>
  <si>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</si>
  <si>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</si>
  <si>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</si>
  <si>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</si>
  <si>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</si>
  <si>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</si>
  <si>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</si>
  <si>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</si>
  <si>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</si>
  <si>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</si>
  <si>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</si>
  <si>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</si>
  <si>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</si>
  <si>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</si>
  <si>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</si>
  <si>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</si>
  <si>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</si>
  <si>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</si>
  <si>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</si>
  <si>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</si>
  <si>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</si>
  <si>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</si>
  <si>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</si>
  <si>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</si>
  <si>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</si>
  <si>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</si>
  <si>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</si>
  <si>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</si>
  <si>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</si>
  <si>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</si>
  <si>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</si>
  <si>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</si>
  <si>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</si>
  <si>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</si>
  <si>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</si>
  <si>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</si>
  <si>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</si>
  <si>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</si>
  <si>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</si>
  <si>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</si>
  <si>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</si>
  <si>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</si>
  <si>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</si>
  <si>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</si>
  <si>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</si>
  <si>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</si>
  <si>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</si>
  <si>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</si>
  <si>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</si>
  <si>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</si>
  <si>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</si>
  <si>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</si>
  <si>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</si>
  <si>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</si>
  <si>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</si>
  <si>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</si>
  <si>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</si>
  <si>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</si>
  <si>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</si>
  <si>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</si>
  <si>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</si>
  <si>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</si>
  <si>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</si>
  <si>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</si>
  <si>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</si>
  <si>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</si>
  <si>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</si>
  <si>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</si>
  <si>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</si>
  <si>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</si>
  <si>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</si>
  <si>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</si>
  <si>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</si>
  <si>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</si>
  <si>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</si>
  <si>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</si>
  <si>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</si>
  <si>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</si>
  <si>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</si>
  <si>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</si>
  <si>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</si>
  <si>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</si>
  <si>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</si>
  <si>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</si>
  <si>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</si>
  <si>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</si>
  <si>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</si>
  <si>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</si>
  <si>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</si>
  <si>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</si>
  <si>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</si>
  <si>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</si>
  <si>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</si>
  <si>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</si>
  <si>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</si>
  <si>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</si>
  <si>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</si>
  <si>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</si>
  <si>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</si>
  <si>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</si>
  <si>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</si>
  <si>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</si>
  <si>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</si>
  <si>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</si>
  <si>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</si>
  <si>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</si>
  <si>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</si>
  <si>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</si>
  <si>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</si>
  <si>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</si>
  <si>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</si>
  <si>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</si>
  <si>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</si>
  <si>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</si>
  <si>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</si>
  <si>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</si>
  <si>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</si>
  <si>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</si>
  <si>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</si>
  <si>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</si>
  <si>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</si>
  <si>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</si>
  <si>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</si>
  <si>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</si>
  <si>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</si>
  <si>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</si>
  <si>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</si>
  <si>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</si>
  <si>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</si>
  <si>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</si>
  <si>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</si>
  <si>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</si>
  <si>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</si>
  <si>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</si>
  <si>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</si>
  <si>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</si>
  <si>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</si>
  <si>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</si>
  <si>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</si>
  <si>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</si>
  <si>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</si>
  <si>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</si>
  <si>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</si>
  <si>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</si>
  <si>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</si>
  <si>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</si>
  <si>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</si>
  <si>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</si>
  <si>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</si>
  <si>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</si>
  <si>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</si>
  <si>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</si>
  <si>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</si>
  <si>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</si>
  <si>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</si>
  <si>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</si>
  <si>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</si>
  <si>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</si>
  <si>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</si>
  <si>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</si>
  <si>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</si>
  <si>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</si>
  <si>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</si>
  <si>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</si>
  <si>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</si>
  <si>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</si>
  <si>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</si>
  <si>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</si>
  <si>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</si>
  <si>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</si>
  <si>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</si>
  <si>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</si>
  <si>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</si>
  <si>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</si>
  <si>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</si>
  <si>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</si>
  <si>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</si>
  <si>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</si>
  <si>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</si>
  <si>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</si>
  <si>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</si>
  <si>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</si>
  <si>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</si>
  <si>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</si>
  <si>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</si>
  <si>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</si>
  <si>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</si>
  <si>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</si>
  <si>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</si>
  <si>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</si>
  <si>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</si>
  <si>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</si>
  <si>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</si>
  <si>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</si>
  <si>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</si>
  <si>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</si>
  <si>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</si>
  <si>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</si>
  <si>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</si>
  <si>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</si>
  <si>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</si>
  <si>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</si>
  <si>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</si>
  <si>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</si>
  <si>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</si>
  <si>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</si>
  <si>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</si>
  <si>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</si>
  <si>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</si>
  <si>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</si>
  <si>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</si>
  <si>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</si>
  <si>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</si>
  <si>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</si>
  <si>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</si>
  <si>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</si>
  <si>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</si>
  <si>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</si>
  <si>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</si>
  <si>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</si>
  <si>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</si>
  <si>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</si>
  <si>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</si>
  <si>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</si>
  <si>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</si>
  <si>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</si>
  <si>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</si>
  <si>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</si>
  <si>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</si>
  <si>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</si>
  <si>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</si>
  <si>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</si>
  <si>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</si>
  <si>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</si>
  <si>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</si>
  <si>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</si>
  <si>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</si>
  <si>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</si>
  <si>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</si>
  <si>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</si>
  <si>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</si>
  <si>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</si>
  <si>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</si>
  <si>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</si>
  <si>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</si>
  <si>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</si>
  <si>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</si>
  <si>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</si>
  <si>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</si>
  <si>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</si>
  <si>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</si>
  <si>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</si>
  <si>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</si>
  <si>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</si>
  <si>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</si>
  <si>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</si>
  <si>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</si>
  <si>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</si>
  <si>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</si>
  <si>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</si>
  <si>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</si>
  <si>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</si>
  <si>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</si>
  <si>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</si>
  <si>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</si>
  <si>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</si>
  <si>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</si>
  <si>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</si>
  <si>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</si>
  <si>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</si>
  <si>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</si>
  <si>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</si>
  <si>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</si>
  <si>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</si>
  <si>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</si>
  <si>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</si>
  <si>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</si>
  <si>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</si>
  <si>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</si>
  <si>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</si>
  <si>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</si>
  <si>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</si>
  <si>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</si>
  <si>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</si>
  <si>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</si>
  <si>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</si>
  <si>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</si>
  <si>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</si>
  <si>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</si>
  <si>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</si>
  <si>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</si>
  <si>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</si>
  <si>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</si>
  <si>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</si>
  <si>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</si>
  <si>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</si>
  <si>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</si>
  <si>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</si>
  <si>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</si>
  <si>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</si>
  <si>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</si>
  <si>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</si>
  <si>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</si>
  <si>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</si>
  <si>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</si>
  <si>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</si>
  <si>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</si>
  <si>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</si>
  <si>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</si>
  <si>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</si>
  <si>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</si>
  <si>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</si>
  <si>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</si>
  <si>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</si>
  <si>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</si>
  <si>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</si>
  <si>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</si>
  <si>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</si>
  <si>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</si>
  <si>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</si>
  <si>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</si>
  <si>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</si>
  <si>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</si>
  <si>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</si>
  <si>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</si>
  <si>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</si>
  <si>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</si>
  <si>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</si>
  <si>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</si>
  <si>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</si>
  <si>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</si>
  <si>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</si>
  <si>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</si>
  <si>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</si>
  <si>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</si>
  <si>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</si>
  <si>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</si>
  <si>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</si>
  <si>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</si>
  <si>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</si>
  <si>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</si>
  <si>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</si>
  <si>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</si>
  <si>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</si>
  <si>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</si>
  <si>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</si>
  <si>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</si>
  <si>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</si>
  <si>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</si>
  <si>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</si>
  <si>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</si>
  <si>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</si>
  <si>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</si>
  <si>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</si>
  <si>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</si>
  <si>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</si>
  <si>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</si>
  <si>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</si>
  <si>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</si>
  <si>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</si>
  <si>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</si>
  <si>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</si>
  <si>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</si>
  <si>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</si>
  <si>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</si>
  <si>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</si>
  <si>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</si>
  <si>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</si>
  <si>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</si>
  <si>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</si>
  <si>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</si>
  <si>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</si>
  <si>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</si>
  <si>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</si>
  <si>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</si>
  <si>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</si>
  <si>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</si>
  <si>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</si>
  <si>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</si>
  <si>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</si>
  <si>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</si>
  <si>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</si>
  <si>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</si>
  <si>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</si>
  <si>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</si>
  <si>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</si>
  <si>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</si>
  <si>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</si>
  <si>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</si>
  <si>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</si>
  <si>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</si>
  <si>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</si>
  <si>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</si>
  <si>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</si>
  <si>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</si>
  <si>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</si>
  <si>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</si>
  <si>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</si>
  <si>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</si>
  <si>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</si>
  <si>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</si>
  <si>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</si>
  <si>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</si>
  <si>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</si>
  <si>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</si>
  <si>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</si>
  <si>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</si>
  <si>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</si>
  <si>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</si>
  <si>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</si>
  <si>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</si>
  <si>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</si>
  <si>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</si>
  <si>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</si>
  <si>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</si>
  <si>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</si>
  <si>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</si>
  <si>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</si>
  <si>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</si>
  <si>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</si>
  <si>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</si>
  <si>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</si>
  <si>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</si>
  <si>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</si>
  <si>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</si>
  <si>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</si>
  <si>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</si>
  <si>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</si>
  <si>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</si>
  <si>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</si>
  <si>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</si>
  <si>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</si>
  <si>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</si>
  <si>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</si>
  <si>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</si>
  <si>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</si>
  <si>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</si>
  <si>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</si>
  <si>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</si>
  <si>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</si>
  <si>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</si>
  <si>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</si>
  <si>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</si>
  <si>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</si>
  <si>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</si>
  <si>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</si>
  <si>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</si>
  <si>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</si>
  <si>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</si>
  <si>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</si>
  <si>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</si>
  <si>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</si>
  <si>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</si>
  <si>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</si>
  <si>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</si>
  <si>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</si>
  <si>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</si>
  <si>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</si>
  <si>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</si>
  <si>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</si>
  <si>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</si>
  <si>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</si>
  <si>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</si>
  <si>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</si>
  <si>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</si>
  <si>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</si>
  <si>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</si>
  <si>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</si>
  <si>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</si>
  <si>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</si>
  <si>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</si>
  <si>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</si>
  <si>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</si>
  <si>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</si>
  <si>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</si>
  <si>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</si>
  <si>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</si>
  <si>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</si>
  <si>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</si>
  <si>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</si>
  <si>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</si>
  <si>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</si>
  <si>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</si>
  <si>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</si>
  <si>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</si>
  <si>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</si>
  <si>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</si>
  <si>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</si>
  <si>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</si>
  <si>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</si>
  <si>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</si>
  <si>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</si>
  <si>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</si>
  <si>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</si>
  <si>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</si>
  <si>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</si>
  <si>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</si>
  <si>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</si>
  <si>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</si>
  <si>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</si>
  <si>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</si>
  <si>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</si>
  <si>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</si>
  <si>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</si>
  <si>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</si>
  <si>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</si>
  <si>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</si>
  <si>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</si>
  <si>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</si>
  <si>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</si>
  <si>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</si>
  <si>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</si>
  <si>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</si>
  <si>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</si>
  <si>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</si>
  <si>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</si>
  <si>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</si>
  <si>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</si>
  <si>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</si>
  <si>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</si>
  <si>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</si>
  <si>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</si>
  <si>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</si>
  <si>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</si>
  <si>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</si>
  <si>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</si>
  <si>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</si>
  <si>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</si>
  <si>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</si>
  <si>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</si>
  <si>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</si>
  <si>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</si>
  <si>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</si>
  <si>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</si>
  <si>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</si>
  <si>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</si>
  <si>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</si>
  <si>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</si>
  <si>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</si>
  <si>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</si>
  <si>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</si>
  <si>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</si>
  <si>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</si>
  <si>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</si>
  <si>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</si>
  <si>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</si>
  <si>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</si>
  <si>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</si>
  <si>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</si>
  <si>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</si>
  <si>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</si>
  <si>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</si>
  <si>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</si>
  <si>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</si>
  <si>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</si>
  <si>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</si>
  <si>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</si>
  <si>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</si>
  <si>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</si>
  <si>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</si>
  <si>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</si>
  <si>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</si>
  <si>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</si>
  <si>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</si>
  <si>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</si>
  <si>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</si>
  <si>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</si>
  <si>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</si>
  <si>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</si>
  <si>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</si>
  <si>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</si>
  <si>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</si>
  <si>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</si>
  <si>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</si>
  <si>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</si>
  <si>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</si>
  <si>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</si>
  <si>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</si>
  <si>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</si>
  <si>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</si>
  <si>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</si>
  <si>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</si>
  <si>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</si>
  <si>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</si>
  <si>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</si>
  <si>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</si>
  <si>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</si>
  <si>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</si>
  <si>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</si>
  <si>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</si>
  <si>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</si>
  <si>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</si>
  <si>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</si>
  <si>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</si>
  <si>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</si>
  <si>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</si>
  <si>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</si>
  <si>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</si>
  <si>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</si>
  <si>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</si>
  <si>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</si>
  <si>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</si>
  <si>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</si>
  <si>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</si>
  <si>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</si>
  <si>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</si>
  <si>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</si>
  <si>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</si>
  <si>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</si>
  <si>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</si>
  <si>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</si>
  <si>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</si>
  <si>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</si>
  <si>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</si>
  <si>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</si>
  <si>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</si>
  <si>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</si>
  <si>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</si>
  <si>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</si>
  <si>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</si>
  <si>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</si>
  <si>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</si>
  <si>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</si>
  <si>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</si>
  <si>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</si>
  <si>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</si>
  <si>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</si>
  <si>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</si>
  <si>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</si>
  <si>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</si>
  <si>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</si>
  <si>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</si>
  <si>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</si>
  <si>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</si>
  <si>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</si>
  <si>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</si>
  <si>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</si>
  <si>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</si>
  <si>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</si>
  <si>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</si>
  <si>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</si>
  <si>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</si>
  <si>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</si>
  <si>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</si>
  <si>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</si>
  <si>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</si>
  <si>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</si>
  <si>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</si>
  <si>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</si>
  <si>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</si>
  <si>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</si>
  <si>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</si>
  <si>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</si>
  <si>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</si>
  <si>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</si>
  <si>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</si>
  <si>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</si>
  <si>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</si>
  <si>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</si>
  <si>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</si>
  <si>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</si>
  <si>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</si>
  <si>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</si>
  <si>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</si>
  <si>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</si>
  <si>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</si>
  <si>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</si>
  <si>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</si>
  <si>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</si>
  <si>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</si>
  <si>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</si>
  <si>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</si>
  <si>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</si>
  <si>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</si>
  <si>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</si>
  <si>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</si>
  <si>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</si>
  <si>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</si>
  <si>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</si>
  <si>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</si>
  <si>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</si>
  <si>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</si>
  <si>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</si>
  <si>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</si>
  <si>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</si>
  <si>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</si>
  <si>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</si>
  <si>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</si>
  <si>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</si>
  <si>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</si>
  <si>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</si>
  <si>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</si>
  <si>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</si>
  <si>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</si>
  <si>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</si>
  <si>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</si>
  <si>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</si>
  <si>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</si>
  <si>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</si>
  <si>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</si>
  <si>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</si>
  <si>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</si>
  <si>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</si>
  <si>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</si>
  <si>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</si>
  <si>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</si>
  <si>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</si>
  <si>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</si>
  <si>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</si>
  <si>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</si>
  <si>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</si>
  <si>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</si>
  <si>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</si>
  <si>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</si>
  <si>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</si>
  <si>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</si>
  <si>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</si>
  <si>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</si>
  <si>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</si>
  <si>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</si>
  <si>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</si>
  <si>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</si>
  <si>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</si>
  <si>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</si>
  <si>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</si>
  <si>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</si>
  <si>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</si>
  <si>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</si>
  <si>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</si>
  <si>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</si>
  <si>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</si>
  <si>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</si>
  <si>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</si>
  <si>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</si>
  <si>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</si>
  <si>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</si>
  <si>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</si>
  <si>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</si>
  <si>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</si>
  <si>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</si>
  <si>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</si>
  <si>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</si>
  <si>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</si>
  <si>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</si>
  <si>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</si>
  <si>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</si>
  <si>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</si>
  <si>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</si>
  <si>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</si>
  <si>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</si>
  <si>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</si>
  <si>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</si>
  <si>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</si>
  <si>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</si>
  <si>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</si>
  <si>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</si>
  <si>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</si>
  <si>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</si>
  <si>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</si>
  <si>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</si>
  <si>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</si>
  <si>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</si>
  <si>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</si>
  <si>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</si>
  <si>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</si>
  <si>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</si>
  <si>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</si>
  <si>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</si>
  <si>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</si>
  <si>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</si>
  <si>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</si>
  <si>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</si>
  <si>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</si>
  <si>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</si>
  <si>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</si>
  <si>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</si>
  <si>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</si>
  <si>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</si>
  <si>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</si>
  <si>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</si>
  <si>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</si>
  <si>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</si>
  <si>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</si>
  <si>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</si>
  <si>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</si>
  <si>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</si>
  <si>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</si>
  <si>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</si>
  <si>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</si>
  <si>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</si>
  <si>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</si>
  <si>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</si>
  <si>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</si>
  <si>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</si>
  <si>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</si>
  <si>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</si>
  <si>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</si>
  <si>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</si>
  <si>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</si>
  <si>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</si>
  <si>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</si>
  <si>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</si>
  <si>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</si>
  <si>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</si>
  <si>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</si>
  <si>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</si>
  <si>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</si>
  <si>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</si>
  <si>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</si>
  <si>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</si>
  <si>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</si>
  <si>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</si>
  <si>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</si>
  <si>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</si>
  <si>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</si>
  <si>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</si>
  <si>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</si>
  <si>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</si>
  <si>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</si>
  <si>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</si>
  <si>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</si>
  <si>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</si>
  <si>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</si>
  <si>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</si>
  <si>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</si>
  <si>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</si>
  <si>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</si>
  <si>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</si>
  <si>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</si>
  <si>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</si>
  <si>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</si>
  <si>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</si>
  <si>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</si>
  <si>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</si>
  <si>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</si>
  <si>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</si>
  <si>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</si>
  <si>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</si>
  <si>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</si>
  <si>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</si>
  <si>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</si>
  <si>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</si>
  <si>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</si>
  <si>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</si>
  <si>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</si>
  <si>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</si>
  <si>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</si>
  <si>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</si>
  <si>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</si>
  <si>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</si>
  <si>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</si>
  <si>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</si>
  <si>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</si>
  <si>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</si>
  <si>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</si>
  <si>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</si>
  <si>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</si>
  <si>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</si>
  <si>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</si>
  <si>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</si>
  <si>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</si>
  <si>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</si>
  <si>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</si>
  <si>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</si>
  <si>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</si>
  <si>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</si>
  <si>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</si>
  <si>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</si>
  <si>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</si>
  <si>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</si>
  <si>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</si>
  <si>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</si>
  <si>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</si>
  <si>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</si>
  <si>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</si>
  <si>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</si>
  <si>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</si>
  <si>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</si>
  <si>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</si>
  <si>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</si>
  <si>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</si>
  <si>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</si>
  <si>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</si>
  <si>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</si>
  <si>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</si>
  <si>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</si>
  <si>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</si>
  <si>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</si>
  <si>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</si>
  <si>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</si>
  <si>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</si>
  <si>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</si>
  <si>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</si>
  <si>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</si>
  <si>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</si>
  <si>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</si>
  <si>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</si>
  <si>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</si>
  <si>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</si>
  <si>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</si>
  <si>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</si>
  <si>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</si>
  <si>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</si>
  <si>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</si>
  <si>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</si>
  <si>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</si>
  <si>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</si>
  <si>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</si>
  <si>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</si>
  <si>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</si>
  <si>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</si>
  <si>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</si>
  <si>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</si>
  <si>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</si>
  <si>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</si>
  <si>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</si>
  <si>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</si>
  <si>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</si>
  <si>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</si>
  <si>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</si>
  <si>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</si>
  <si>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</si>
  <si>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</si>
  <si>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</si>
  <si>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</si>
  <si>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</si>
  <si>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</si>
  <si>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</si>
  <si>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</si>
  <si>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</si>
  <si>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</si>
  <si>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</si>
  <si>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</si>
  <si>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</si>
  <si>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</si>
  <si>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</si>
  <si>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</si>
  <si>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</si>
  <si>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</si>
  <si>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</si>
  <si>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</si>
  <si>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</si>
  <si>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</si>
  <si>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</si>
  <si>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</si>
  <si>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</si>
  <si>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</si>
  <si>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</si>
  <si>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</si>
  <si>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</si>
  <si>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</si>
  <si>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</si>
  <si>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</si>
  <si>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</si>
  <si>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</si>
  <si>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</si>
  <si>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</si>
  <si>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</si>
  <si>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</si>
  <si>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</si>
  <si>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</si>
  <si>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</si>
  <si>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</si>
  <si>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</si>
  <si>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</si>
  <si>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</si>
  <si>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</si>
  <si>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</si>
  <si>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</si>
  <si>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</si>
  <si>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</si>
  <si>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</si>
  <si>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</si>
  <si>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</si>
  <si>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</si>
  <si>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</si>
  <si>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</si>
  <si>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</si>
  <si>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</si>
  <si>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</si>
  <si>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</si>
  <si>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</si>
  <si>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</si>
  <si>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</si>
  <si>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</si>
  <si>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</si>
  <si>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</si>
  <si>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</si>
  <si>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</si>
  <si>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</si>
  <si>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</si>
  <si>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</si>
  <si>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</si>
  <si>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</si>
  <si>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</si>
  <si>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</si>
  <si>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</si>
  <si>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</si>
  <si>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</si>
  <si>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</si>
  <si>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</si>
  <si>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</si>
  <si>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</si>
  <si>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</si>
  <si>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</si>
  <si>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</si>
  <si>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</si>
  <si>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</si>
  <si>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</si>
  <si>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</si>
  <si>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</si>
  <si>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</si>
  <si>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</si>
  <si>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</si>
  <si>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</si>
  <si>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</si>
  <si>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</si>
  <si>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</si>
  <si>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</si>
  <si>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</si>
  <si>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</si>
  <si>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</si>
  <si>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</si>
  <si>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</si>
  <si>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</si>
  <si>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</si>
  <si>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</si>
  <si>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</si>
  <si>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</si>
  <si>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</si>
  <si>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</si>
  <si>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</si>
  <si>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</si>
  <si>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</si>
  <si>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</si>
  <si>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</si>
  <si>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</si>
  <si>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</si>
  <si>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</si>
  <si>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</si>
  <si>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</si>
  <si>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</si>
  <si>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</si>
  <si>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</si>
  <si>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</si>
  <si>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</si>
  <si>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</si>
  <si>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</si>
  <si>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</si>
  <si>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</si>
  <si>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</si>
  <si>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</si>
  <si>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</si>
  <si>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</si>
  <si>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</si>
  <si>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</si>
  <si>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</si>
  <si>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</si>
  <si>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</si>
  <si>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</si>
  <si>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</si>
  <si>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</si>
  <si>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</si>
  <si>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</si>
  <si>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</si>
  <si>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</si>
  <si>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</si>
  <si>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</si>
  <si>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</si>
  <si>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</si>
  <si>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</si>
  <si>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</si>
  <si>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</si>
  <si>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</si>
  <si>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</si>
  <si>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</si>
  <si>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</si>
  <si>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</si>
  <si>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</si>
  <si>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</si>
  <si>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</si>
  <si>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</si>
  <si>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</si>
  <si>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</si>
  <si>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</si>
  <si>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</si>
  <si>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</si>
  <si>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</si>
  <si>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</si>
  <si>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</si>
  <si>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</si>
  <si>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</si>
  <si>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</si>
  <si>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</si>
  <si>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</si>
  <si>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</si>
  <si>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</si>
  <si>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</si>
  <si>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</si>
  <si>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</si>
  <si>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</si>
  <si>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</si>
  <si>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</si>
  <si>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</si>
  <si>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</si>
  <si>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</si>
  <si>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</si>
  <si>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</si>
  <si>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</si>
  <si>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</si>
  <si>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</si>
  <si>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</si>
  <si>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</si>
  <si>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</si>
  <si>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</si>
  <si>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</si>
  <si>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</si>
  <si>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</si>
  <si>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</si>
  <si>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</si>
  <si>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</si>
  <si>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</si>
  <si>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</si>
  <si>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</si>
  <si>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</si>
  <si>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</si>
  <si>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</si>
  <si>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</si>
  <si>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</si>
  <si>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</si>
  <si>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</si>
  <si>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</si>
  <si>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</si>
  <si>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</si>
  <si>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</si>
  <si>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</si>
  <si>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</si>
  <si>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</si>
  <si>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</si>
  <si>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</si>
  <si>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</si>
  <si>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</si>
  <si>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</si>
  <si>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</si>
  <si>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</si>
  <si>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</si>
  <si>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</si>
  <si>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</si>
  <si>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</si>
  <si>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</si>
  <si>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</si>
  <si>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</si>
  <si>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</si>
  <si>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</si>
  <si>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</si>
  <si>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</si>
  <si>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</si>
  <si>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</si>
  <si>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</si>
  <si>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</si>
  <si>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</si>
  <si>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</si>
  <si>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</si>
  <si>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</si>
  <si>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</si>
  <si>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</si>
  <si>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</si>
  <si>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</si>
  <si>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</si>
  <si>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</si>
  <si>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</si>
  <si>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</si>
  <si>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</si>
  <si>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</si>
  <si>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</si>
  <si>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</si>
  <si>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</si>
  <si>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</si>
  <si>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</si>
  <si>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</si>
  <si>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</si>
  <si>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</si>
  <si>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</si>
  <si>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</si>
  <si>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</si>
  <si>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</si>
  <si>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</si>
  <si>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</si>
  <si>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</si>
  <si>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</si>
  <si>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</si>
  <si>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</si>
  <si>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</si>
  <si>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</si>
  <si>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</si>
  <si>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</si>
  <si>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</si>
  <si>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</si>
  <si>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</si>
  <si>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</si>
  <si>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</si>
  <si>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</si>
  <si>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</si>
  <si>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</si>
  <si>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</si>
  <si>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</si>
  <si>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</si>
  <si>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</si>
  <si>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</si>
  <si>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</si>
  <si>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</si>
  <si>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</si>
  <si>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</si>
  <si>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</si>
  <si>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</si>
  <si>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</si>
  <si>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</si>
  <si>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</si>
  <si>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</si>
  <si>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</si>
  <si>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</si>
  <si>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</si>
  <si>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</si>
  <si>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</si>
  <si>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</si>
  <si>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</si>
  <si>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</si>
  <si>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</si>
  <si>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</si>
  <si>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</si>
  <si>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</si>
  <si>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</si>
  <si>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</si>
  <si>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</si>
  <si>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</si>
  <si>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</si>
  <si>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</si>
  <si>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</si>
  <si>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</si>
  <si>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</si>
  <si>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</si>
  <si>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</si>
  <si>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</si>
  <si>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</si>
  <si>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</si>
  <si>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</si>
  <si>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</si>
  <si>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</si>
  <si>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</si>
  <si>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</si>
  <si>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</si>
  <si>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</si>
  <si>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</si>
  <si>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</si>
  <si>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</si>
  <si>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</si>
  <si>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</si>
  <si>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</si>
  <si>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</si>
  <si>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</si>
  <si>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</si>
  <si>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</si>
  <si>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</si>
  <si>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</si>
  <si>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</si>
  <si>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</si>
  <si>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</si>
  <si>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</si>
  <si>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</si>
  <si>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</si>
  <si>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</si>
  <si>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</si>
  <si>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</si>
  <si>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</si>
  <si>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</si>
  <si>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</si>
  <si>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</si>
  <si>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</si>
  <si>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</si>
  <si>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</si>
  <si>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</si>
  <si>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</si>
  <si>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</si>
  <si>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</si>
  <si>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</si>
  <si>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</si>
  <si>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</si>
  <si>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</si>
  <si>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</si>
  <si>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</si>
  <si>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</si>
  <si>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</si>
  <si>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</si>
  <si>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</si>
  <si>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</si>
  <si>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</si>
  <si>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</si>
  <si>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</si>
  <si>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</si>
  <si>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</si>
  <si>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</si>
  <si>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</si>
  <si>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</si>
  <si>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</si>
  <si>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</si>
  <si>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</si>
  <si>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</si>
  <si>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</si>
  <si>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</si>
  <si>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</si>
  <si>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</si>
  <si>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</si>
  <si>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</si>
  <si>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</si>
  <si>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</si>
  <si>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</si>
  <si>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</si>
  <si>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</si>
  <si>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</si>
  <si>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</si>
  <si>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</si>
  <si>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</si>
  <si>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</si>
  <si>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</si>
  <si>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</si>
  <si>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</si>
  <si>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</si>
  <si>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</si>
  <si>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</si>
  <si>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</si>
  <si>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</si>
  <si>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</si>
  <si>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</si>
  <si>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</si>
  <si>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</si>
  <si>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</si>
  <si>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</si>
  <si>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</si>
  <si>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</si>
  <si>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</si>
  <si>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</si>
  <si>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</si>
  <si>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</si>
  <si>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</si>
  <si>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</si>
  <si>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</si>
  <si>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</si>
  <si>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</si>
  <si>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</si>
  <si>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</si>
  <si>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</si>
  <si>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</si>
  <si>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</si>
  <si>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</si>
  <si>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</si>
  <si>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</si>
  <si>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</si>
  <si>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</si>
  <si>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</si>
  <si>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</si>
  <si>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</si>
  <si>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</si>
  <si>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</si>
  <si>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</si>
  <si>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</si>
  <si>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</si>
  <si>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</si>
  <si>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</si>
  <si>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</si>
  <si>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</si>
  <si>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</si>
  <si>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</si>
  <si>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</si>
  <si>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</si>
  <si>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</si>
  <si>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</si>
  <si>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</si>
  <si>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</si>
  <si>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</si>
  <si>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</si>
  <si>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</si>
  <si>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</si>
  <si>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</si>
  <si>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</si>
  <si>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</si>
  <si>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</si>
  <si>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</si>
  <si>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</si>
  <si>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</si>
  <si>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</si>
  <si>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</si>
  <si>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</si>
  <si>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</si>
  <si>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</si>
  <si>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</si>
  <si>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</si>
  <si>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</si>
  <si>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</si>
  <si>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</si>
  <si>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</si>
  <si>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</si>
  <si>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</si>
  <si>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</si>
  <si>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</si>
  <si>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</si>
  <si>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</si>
  <si>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</si>
  <si>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</si>
  <si>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</si>
  <si>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</si>
  <si>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</si>
  <si>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</si>
  <si>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</si>
  <si>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</si>
  <si>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</si>
  <si>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</si>
  <si>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</si>
  <si>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</si>
  <si>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</si>
  <si>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</si>
  <si>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</si>
  <si>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</si>
  <si>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</si>
  <si>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</si>
  <si>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</si>
  <si>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</si>
  <si>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</si>
  <si>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</si>
  <si>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</si>
  <si>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</si>
  <si>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</si>
  <si>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</si>
  <si>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</si>
  <si>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</si>
  <si>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</si>
  <si>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</si>
  <si>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</si>
  <si>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</si>
  <si>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</si>
  <si>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</si>
  <si>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</si>
  <si>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</si>
  <si>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</si>
  <si>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</si>
  <si>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</si>
  <si>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</si>
  <si>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</si>
  <si>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</si>
  <si>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</si>
  <si>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</si>
  <si>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</si>
  <si>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</si>
  <si>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</si>
  <si>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</si>
  <si>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</si>
  <si>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</si>
  <si>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</si>
  <si>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</si>
  <si>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</si>
  <si>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</si>
  <si>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</si>
  <si>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</si>
  <si>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</si>
  <si>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</si>
  <si>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</si>
  <si>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</si>
  <si>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</si>
  <si>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</si>
  <si>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</si>
  <si>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</si>
  <si>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</si>
  <si>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</si>
  <si>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</si>
  <si>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</si>
  <si>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</si>
  <si>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</si>
  <si>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</si>
  <si>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</si>
  <si>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</si>
  <si>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</si>
  <si>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</si>
  <si>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</si>
  <si>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</si>
  <si>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</si>
  <si>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</si>
  <si>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</si>
  <si>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</si>
  <si>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</si>
  <si>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</si>
  <si>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</si>
  <si>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</si>
  <si>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</si>
  <si>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</si>
  <si>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</si>
  <si>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</si>
  <si>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</si>
  <si>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</si>
  <si>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</si>
  <si>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</si>
  <si>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</si>
  <si>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</si>
  <si>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</si>
  <si>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</si>
  <si>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</si>
  <si>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</si>
  <si>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</si>
  <si>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</si>
  <si>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</si>
  <si>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</si>
  <si>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</si>
  <si>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</si>
  <si>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</si>
  <si>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</si>
  <si>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</si>
  <si>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</si>
  <si>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</si>
  <si>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</si>
  <si>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</si>
  <si>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</si>
  <si>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</si>
  <si>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</si>
  <si>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</si>
  <si>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</si>
  <si>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</si>
  <si>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</si>
  <si>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</si>
  <si>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</si>
  <si>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</si>
  <si>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</si>
  <si>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</si>
  <si>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</si>
  <si>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</si>
  <si>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</si>
  <si>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</si>
  <si>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</si>
  <si>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</si>
  <si>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</si>
  <si>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</si>
  <si>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</si>
  <si>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</si>
  <si>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</si>
  <si>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</si>
  <si>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</si>
  <si>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</si>
  <si>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</si>
  <si>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</si>
  <si>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</si>
  <si>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</si>
  <si>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</si>
  <si>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</si>
  <si>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</si>
  <si>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</si>
  <si>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</si>
  <si>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</si>
  <si>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</si>
  <si>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</si>
  <si>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</si>
  <si>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</si>
  <si>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</si>
  <si>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</si>
  <si>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</si>
  <si>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</si>
  <si>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</si>
  <si>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</si>
  <si>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</si>
  <si>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</si>
  <si>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</si>
  <si>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</si>
  <si>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</si>
  <si>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</si>
  <si>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</si>
  <si>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</si>
  <si>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</si>
  <si>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</si>
  <si>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</si>
  <si>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</si>
  <si>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</si>
  <si>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</si>
  <si>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</si>
  <si>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</si>
  <si>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</si>
  <si>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</si>
  <si>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</si>
  <si>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</si>
  <si>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</si>
  <si>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</si>
  <si>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</si>
  <si>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</si>
  <si>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</si>
  <si>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</si>
  <si>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</si>
  <si>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</si>
  <si>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</si>
  <si>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</si>
  <si>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</si>
  <si>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</si>
  <si>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</si>
  <si>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</si>
  <si>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</si>
  <si>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</si>
  <si>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</si>
  <si>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</si>
  <si>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</si>
  <si>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</si>
  <si>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</si>
  <si>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</si>
  <si>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</si>
  <si>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</si>
  <si>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</si>
  <si>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</si>
  <si>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</si>
  <si>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</si>
  <si>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</si>
  <si>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</si>
  <si>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</si>
  <si>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</si>
  <si>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</si>
  <si>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</si>
  <si>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</si>
  <si>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</si>
  <si>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</si>
  <si>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</si>
  <si>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</si>
  <si>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</si>
  <si>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</si>
  <si>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</si>
  <si>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</si>
  <si>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</si>
  <si>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</si>
  <si>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</si>
  <si>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</si>
  <si>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</si>
  <si>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</si>
  <si>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</si>
  <si>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</si>
  <si>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</si>
  <si>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</si>
  <si>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</si>
  <si>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</si>
  <si>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</si>
  <si>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</si>
  <si>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</si>
  <si>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</si>
  <si>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</si>
  <si>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</si>
  <si>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</si>
  <si>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</si>
  <si>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</si>
  <si>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</si>
  <si>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</si>
  <si>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</si>
  <si>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</si>
  <si>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</si>
  <si>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</si>
  <si>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</si>
  <si>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</si>
  <si>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</si>
  <si>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</si>
  <si>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</si>
  <si>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</si>
  <si>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</si>
  <si>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</si>
  <si>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</si>
  <si>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</si>
  <si>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</si>
  <si>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</si>
  <si>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</si>
  <si>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</si>
  <si>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</si>
  <si>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</si>
  <si>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</si>
  <si>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</si>
  <si>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</si>
  <si>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</si>
  <si>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</si>
  <si>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</si>
  <si>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</si>
  <si>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</si>
  <si>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</si>
  <si>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</si>
  <si>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</si>
  <si>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</si>
  <si>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</si>
  <si>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</si>
  <si>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</si>
  <si>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</si>
  <si>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</si>
  <si>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</si>
  <si>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</si>
  <si>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</si>
  <si>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</si>
  <si>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</si>
  <si>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</si>
  <si>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</si>
  <si>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</si>
  <si>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</si>
  <si>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</si>
  <si>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</si>
  <si>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</si>
  <si>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</si>
  <si>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</si>
  <si>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</si>
  <si>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</si>
  <si>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</si>
  <si>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</si>
  <si>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</si>
  <si>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</si>
  <si>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</si>
  <si>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</si>
  <si>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</si>
  <si>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</si>
  <si>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</si>
  <si>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</si>
  <si>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</si>
  <si>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</si>
  <si>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</si>
  <si>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</si>
  <si>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</si>
  <si>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</si>
  <si>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</si>
  <si>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</si>
  <si>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</si>
  <si>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</si>
  <si>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</si>
  <si>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</si>
  <si>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</si>
  <si>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</si>
  <si>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</si>
  <si>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</si>
  <si>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</si>
  <si>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</si>
  <si>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</si>
  <si>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</si>
  <si>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</si>
  <si>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</si>
  <si>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</si>
  <si>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</si>
  <si>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</si>
  <si>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</si>
  <si>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</si>
  <si>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</si>
  <si>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</si>
  <si>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</si>
  <si>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</si>
  <si>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</si>
  <si>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</si>
  <si>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</si>
  <si>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</si>
  <si>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</si>
  <si>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</si>
  <si>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</si>
  <si>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</si>
  <si>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</si>
  <si>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</si>
  <si>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</si>
  <si>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</si>
  <si>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</si>
  <si>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</si>
  <si>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</si>
  <si>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</si>
  <si>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</si>
  <si>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</si>
  <si>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</si>
  <si>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</si>
  <si>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</si>
  <si>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</si>
  <si>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</si>
  <si>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</si>
  <si>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</si>
  <si>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</si>
  <si>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</si>
  <si>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</si>
  <si>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</si>
  <si>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</si>
  <si>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</si>
  <si>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</si>
  <si>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</si>
  <si>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</si>
  <si>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</si>
  <si>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</si>
  <si>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</si>
  <si>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</si>
  <si>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</si>
  <si>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</si>
  <si>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</si>
  <si>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</si>
  <si>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</si>
  <si>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</si>
  <si>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</si>
  <si>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</si>
  <si>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</si>
  <si>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</si>
  <si>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</si>
  <si>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</si>
  <si>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</si>
  <si>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</si>
  <si>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</si>
  <si>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</si>
  <si>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</si>
  <si>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</si>
  <si>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</si>
  <si>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</si>
  <si>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</si>
  <si>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</si>
  <si>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</si>
  <si>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</si>
  <si>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</si>
  <si>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</si>
  <si>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</si>
  <si>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</si>
  <si>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</si>
  <si>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</si>
  <si>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</si>
  <si>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</si>
  <si>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</si>
  <si>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</si>
  <si>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</si>
  <si>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</si>
  <si>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</si>
  <si>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</si>
  <si>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</si>
  <si>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</si>
  <si>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</si>
  <si>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</si>
  <si>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</si>
  <si>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</si>
  <si>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</si>
  <si>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</si>
  <si>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</si>
  <si>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</si>
  <si>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</si>
  <si>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</si>
  <si>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</si>
  <si>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</si>
  <si>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</si>
  <si>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</si>
  <si>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</si>
  <si>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</si>
  <si>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</si>
  <si>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</si>
  <si>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</si>
  <si>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</si>
  <si>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</si>
  <si>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</si>
  <si>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</si>
  <si>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</si>
  <si>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</si>
  <si>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</si>
  <si>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</si>
  <si>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</si>
  <si>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</si>
  <si>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</si>
  <si>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</si>
  <si>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</si>
  <si>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</si>
  <si>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</si>
  <si>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</si>
  <si>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</si>
  <si>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</si>
  <si>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</si>
  <si>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</si>
  <si>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</si>
  <si>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</si>
  <si>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</si>
  <si>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</si>
  <si>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</si>
  <si>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</si>
  <si>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</si>
  <si>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</si>
  <si>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</si>
  <si>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</si>
  <si>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</si>
  <si>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</si>
  <si>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</si>
  <si>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</si>
  <si>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</si>
  <si>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</si>
  <si>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</si>
  <si>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</si>
  <si>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</si>
  <si>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</si>
  <si>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</si>
  <si>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</si>
  <si>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</si>
  <si>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</si>
  <si>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</si>
  <si>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</si>
  <si>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</si>
  <si>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</si>
  <si>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</si>
  <si>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</si>
  <si>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</si>
  <si>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</si>
  <si>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</si>
  <si>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</si>
  <si>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</si>
  <si>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</si>
  <si>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</si>
  <si>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</si>
  <si>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</si>
  <si>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</si>
  <si>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</si>
  <si>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</si>
  <si>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</si>
  <si>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</si>
  <si>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</si>
  <si>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</si>
  <si>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</si>
  <si>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</si>
  <si>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</si>
  <si>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</si>
  <si>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</si>
  <si>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</si>
  <si>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</si>
  <si>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</si>
  <si>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</si>
  <si>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</si>
  <si>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</si>
  <si>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</si>
  <si>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</si>
  <si>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</si>
  <si>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</si>
  <si>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</si>
  <si>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</si>
  <si>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</si>
  <si>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</si>
  <si>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</si>
  <si>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</si>
  <si>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</si>
  <si>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</si>
  <si>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</si>
  <si>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</si>
  <si>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</si>
  <si>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</si>
  <si>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</si>
  <si>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</si>
  <si>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</si>
  <si>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</si>
  <si>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</si>
  <si>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</si>
  <si>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</si>
  <si>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</si>
  <si>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</si>
  <si>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</si>
  <si>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</si>
  <si>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</si>
  <si>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</si>
  <si>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</si>
  <si>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</si>
  <si>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</si>
  <si>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</si>
  <si>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</si>
  <si>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</si>
  <si>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</si>
  <si>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</si>
  <si>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</si>
  <si>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</si>
  <si>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</si>
  <si>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</si>
  <si>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</si>
  <si>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</si>
  <si>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</si>
  <si>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</si>
  <si>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</si>
  <si>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</si>
  <si>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</si>
  <si>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</si>
  <si>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</si>
  <si>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</si>
  <si>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</si>
  <si>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</si>
  <si>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</si>
  <si>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</si>
  <si>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</si>
  <si>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</si>
  <si>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</si>
  <si>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</si>
  <si>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</si>
  <si>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</si>
  <si>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</si>
  <si>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</si>
  <si>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</si>
  <si>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</si>
  <si>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</si>
  <si>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</si>
  <si>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</si>
  <si>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</si>
  <si>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</si>
  <si>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</si>
  <si>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</si>
  <si>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</si>
  <si>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</si>
  <si>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</si>
  <si>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</si>
  <si>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</si>
  <si>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</si>
  <si>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</si>
  <si>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</si>
  <si>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</si>
  <si>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</si>
  <si>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</si>
  <si>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</si>
  <si>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</si>
  <si>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</si>
  <si>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</si>
  <si>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</si>
  <si>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</si>
  <si>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</si>
  <si>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</si>
  <si>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</si>
  <si>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</si>
  <si>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</si>
  <si>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</si>
  <si>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</si>
  <si>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</si>
  <si>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</si>
  <si>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</si>
  <si>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</si>
  <si>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</si>
  <si>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</si>
  <si>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</si>
  <si>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</si>
  <si>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</si>
  <si>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</si>
  <si>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</si>
  <si>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</si>
  <si>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</si>
  <si>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</si>
  <si>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</si>
  <si>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</si>
  <si>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</si>
  <si>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</si>
  <si>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</si>
  <si>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</si>
  <si>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</si>
  <si>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</si>
  <si>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</si>
  <si>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</si>
  <si>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</si>
  <si>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</si>
  <si>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</si>
  <si>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</si>
  <si>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</si>
  <si>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</si>
  <si>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</si>
  <si>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</si>
  <si>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</si>
  <si>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</si>
  <si>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</si>
  <si>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</si>
  <si>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</si>
  <si>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</si>
  <si>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</si>
  <si>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</si>
  <si>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</si>
  <si>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</si>
  <si>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</si>
  <si>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</si>
  <si>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</si>
  <si>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</si>
  <si>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</si>
  <si>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</si>
  <si>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</si>
  <si>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</si>
  <si>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</si>
  <si>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</si>
  <si>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</si>
  <si>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</si>
  <si>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</si>
  <si>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</si>
  <si>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</si>
  <si>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</si>
  <si>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</si>
  <si>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</si>
  <si>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</si>
  <si>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</si>
  <si>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</si>
  <si>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</si>
  <si>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</si>
  <si>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</si>
  <si>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</si>
  <si>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</si>
  <si>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</si>
  <si>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</si>
  <si>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</si>
  <si>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</si>
  <si>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</si>
  <si>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</si>
  <si>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</si>
  <si>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</si>
  <si>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</si>
  <si>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</si>
  <si>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</si>
  <si>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</si>
  <si>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</si>
  <si>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</si>
  <si>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</si>
  <si>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</si>
  <si>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</si>
  <si>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</si>
  <si>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</si>
  <si>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</si>
  <si>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</si>
  <si>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</si>
  <si>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</si>
  <si>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</si>
  <si>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</si>
  <si>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</si>
  <si>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</si>
  <si>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</si>
  <si>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</si>
  <si>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</si>
  <si>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</si>
  <si>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</si>
  <si>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</si>
  <si>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</si>
  <si>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</si>
  <si>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</si>
  <si>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</si>
  <si>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</si>
  <si>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</si>
  <si>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</si>
  <si>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</si>
  <si>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</si>
  <si>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</si>
  <si>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</si>
  <si>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</si>
  <si>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</si>
  <si>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</si>
  <si>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</si>
  <si>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</si>
  <si>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</si>
  <si>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</si>
  <si>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</si>
  <si>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</si>
  <si>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</si>
  <si>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</si>
  <si>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</si>
  <si>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</si>
  <si>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</si>
  <si>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</si>
  <si>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</si>
  <si>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</si>
  <si>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</si>
  <si>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</si>
  <si>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</si>
  <si>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</si>
  <si>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</si>
  <si>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</si>
  <si>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</si>
  <si>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</si>
  <si>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</si>
  <si>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</si>
  <si>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</si>
  <si>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</si>
  <si>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</si>
  <si>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</si>
  <si>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</si>
  <si>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</si>
  <si>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</si>
  <si>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</si>
  <si>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</si>
  <si>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</si>
  <si>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</si>
  <si>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</si>
  <si>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</si>
  <si>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</si>
  <si>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</si>
  <si>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</si>
  <si>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</si>
  <si>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</si>
  <si>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</si>
  <si>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</si>
  <si>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</si>
  <si>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</si>
  <si>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</si>
  <si>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</si>
  <si>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</si>
  <si>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</si>
  <si>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</si>
  <si>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</si>
  <si>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</si>
  <si>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</si>
  <si>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</si>
  <si>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</si>
  <si>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</si>
  <si>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</si>
  <si>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</si>
  <si>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</si>
  <si>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</si>
  <si>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</si>
  <si>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</si>
  <si>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</si>
  <si>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</si>
  <si>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</si>
  <si>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</si>
  <si>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</si>
  <si>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</si>
  <si>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</si>
  <si>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</si>
  <si>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</si>
  <si>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</si>
  <si>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</si>
  <si>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</si>
  <si>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</si>
  <si>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</si>
  <si>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</si>
  <si>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</si>
  <si>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</si>
  <si>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</si>
  <si>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</si>
  <si>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</si>
  <si>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</si>
  <si>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</si>
  <si>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</si>
  <si>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</si>
  <si>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</si>
  <si>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</si>
  <si>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</si>
  <si>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</si>
  <si>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</si>
  <si>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</si>
  <si>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</si>
  <si>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</si>
  <si>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</si>
  <si>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</si>
  <si>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</si>
  <si>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</si>
  <si>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</si>
  <si>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</si>
  <si>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</si>
  <si>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</si>
  <si>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</si>
  <si>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</si>
  <si>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</si>
  <si>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</si>
  <si>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</si>
  <si>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</si>
  <si>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</si>
  <si>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</si>
  <si>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</si>
  <si>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</si>
  <si>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</si>
  <si>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</si>
  <si>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</si>
  <si>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</si>
  <si>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</si>
  <si>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</si>
  <si>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</si>
  <si>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</si>
  <si>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</si>
  <si>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</si>
  <si>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</si>
  <si>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</si>
  <si>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</si>
  <si>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</si>
  <si>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</si>
  <si>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</si>
  <si>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</si>
  <si>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</si>
  <si>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</si>
  <si>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</si>
  <si>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</si>
  <si>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</si>
  <si>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</si>
  <si>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</si>
  <si>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</si>
  <si>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</si>
  <si>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</si>
  <si>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</si>
  <si>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</si>
  <si>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</si>
  <si>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</si>
  <si>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</si>
  <si>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</si>
  <si>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</si>
  <si>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</si>
  <si>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</si>
  <si>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</si>
  <si>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</si>
  <si>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</si>
  <si>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</si>
  <si>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</si>
  <si>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</si>
  <si>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</si>
  <si>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</si>
  <si>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</si>
  <si>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</si>
  <si>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</si>
  <si>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</si>
  <si>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</si>
  <si>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</si>
  <si>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</si>
  <si>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</si>
  <si>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</si>
  <si>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</si>
  <si>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</si>
  <si>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</si>
  <si>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</si>
  <si>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</si>
  <si>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</si>
  <si>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</si>
  <si>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</si>
  <si>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</si>
  <si>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</si>
  <si>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</si>
  <si>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</si>
  <si>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</si>
  <si>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</si>
  <si>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</si>
  <si>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</si>
  <si>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</si>
  <si>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</si>
  <si>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</si>
  <si>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</si>
  <si>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</si>
  <si>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</si>
  <si>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</si>
  <si>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</si>
  <si>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</si>
  <si>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</si>
  <si>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</si>
  <si>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</si>
  <si>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</si>
  <si>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</si>
  <si>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</si>
  <si>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</si>
  <si>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</si>
  <si>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</si>
  <si>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</si>
  <si>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</si>
  <si>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</si>
  <si>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</si>
  <si>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</si>
  <si>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</si>
  <si>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</si>
  <si>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</si>
  <si>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</si>
  <si>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</si>
  <si>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</si>
  <si>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</si>
  <si>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</si>
  <si>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</si>
  <si>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</si>
  <si>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</si>
  <si>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</si>
  <si>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</si>
  <si>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</si>
  <si>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</si>
  <si>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</si>
  <si>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</si>
  <si>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</si>
  <si>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</si>
  <si>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</si>
  <si>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</si>
  <si>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</si>
  <si>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</si>
  <si>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</si>
  <si>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</si>
  <si>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</si>
  <si>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</si>
  <si>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</si>
  <si>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</si>
  <si>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</si>
  <si>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</si>
  <si>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</si>
  <si>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</si>
  <si>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</si>
  <si>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</si>
  <si>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</si>
  <si>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</si>
  <si>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</si>
  <si>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</si>
  <si>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</si>
  <si>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</si>
  <si>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</si>
  <si>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</si>
  <si>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</si>
  <si>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</si>
  <si>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</si>
  <si>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</si>
  <si>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</si>
  <si>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</si>
  <si>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</si>
  <si>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</si>
  <si>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</si>
  <si>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</si>
  <si>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</si>
  <si>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</si>
  <si>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</si>
  <si>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</si>
  <si>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</si>
  <si>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</si>
  <si>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</si>
  <si>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</si>
  <si>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</si>
  <si>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</si>
  <si>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</si>
  <si>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</si>
  <si>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</si>
  <si>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</si>
  <si>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</si>
  <si>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</si>
  <si>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</si>
  <si>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</si>
  <si>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</si>
  <si>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</si>
  <si>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</si>
  <si>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</si>
  <si>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</si>
  <si>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</si>
  <si>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</si>
  <si>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</si>
  <si>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</si>
  <si>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</si>
  <si>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</si>
  <si>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</si>
  <si>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</si>
  <si>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</si>
  <si>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</si>
  <si>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</si>
  <si>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</si>
  <si>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</si>
  <si>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</si>
  <si>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</si>
  <si>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</si>
  <si>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</si>
  <si>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</si>
  <si>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</si>
  <si>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</si>
  <si>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</si>
  <si>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</si>
  <si>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</si>
  <si>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</si>
  <si>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</si>
  <si>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</si>
  <si>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</si>
  <si>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</si>
  <si>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</si>
  <si>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</si>
  <si>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</si>
  <si>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</si>
  <si>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</si>
  <si>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</si>
  <si>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</si>
  <si>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</si>
  <si>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</si>
  <si>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</si>
  <si>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</si>
  <si>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</si>
  <si>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</si>
  <si>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</si>
  <si>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</si>
  <si>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</si>
  <si>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</si>
  <si>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</si>
  <si>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</si>
  <si>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</si>
  <si>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</si>
  <si>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</si>
  <si>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</si>
  <si>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</si>
  <si>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</si>
  <si>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</si>
  <si>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</si>
  <si>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</si>
  <si>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</si>
  <si>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</si>
  <si>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</si>
  <si>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</si>
  <si>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</si>
  <si>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</si>
  <si>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</si>
  <si>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</si>
  <si>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</si>
  <si>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</si>
  <si>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</si>
  <si>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</si>
  <si>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</si>
  <si>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</si>
  <si>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</si>
  <si>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</si>
  <si>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</si>
  <si>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</si>
  <si>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</si>
  <si>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</si>
  <si>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</si>
  <si>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</si>
  <si>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</si>
  <si>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</si>
  <si>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</si>
  <si>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</si>
  <si>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</si>
  <si>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</si>
  <si>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</si>
  <si>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</si>
  <si>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</si>
  <si>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</si>
  <si>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</si>
  <si>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</si>
  <si>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</si>
  <si>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</si>
  <si>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</si>
  <si>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</si>
  <si>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</si>
  <si>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</si>
  <si>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</si>
  <si>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</si>
  <si>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</si>
  <si>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</si>
  <si>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</si>
  <si>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</si>
  <si>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</si>
  <si>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</si>
  <si>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</si>
  <si>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</si>
  <si>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</si>
  <si>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</si>
  <si>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</si>
  <si>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</si>
  <si>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</si>
  <si>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</si>
  <si>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</si>
  <si>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</si>
  <si>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</si>
  <si>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</si>
  <si>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</si>
  <si>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</si>
  <si>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</si>
  <si>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</si>
  <si>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</si>
  <si>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</si>
  <si>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</si>
  <si>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</si>
  <si>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</si>
  <si>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</si>
  <si>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</si>
  <si>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</si>
  <si>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</si>
  <si>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</si>
  <si>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</si>
  <si>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</si>
  <si>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</si>
  <si>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</si>
  <si>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</si>
  <si>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</si>
  <si>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</si>
  <si>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</si>
  <si>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</si>
  <si>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</si>
  <si>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</si>
  <si>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</si>
  <si>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</si>
  <si>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</si>
  <si>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</si>
  <si>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</si>
  <si>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</si>
  <si>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</si>
  <si>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</si>
  <si>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</si>
  <si>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</si>
  <si>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</si>
  <si>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</si>
  <si>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</si>
  <si>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</si>
  <si>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</si>
  <si>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</si>
  <si>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</si>
  <si>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</si>
  <si>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</si>
  <si>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</si>
  <si>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</si>
  <si>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</si>
  <si>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</si>
  <si>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</si>
  <si>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</si>
  <si>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</si>
  <si>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</si>
  <si>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</si>
  <si>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</si>
  <si>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</si>
  <si>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</si>
  <si>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</si>
  <si>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</si>
  <si>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</si>
  <si>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</si>
  <si>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</si>
  <si>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</si>
  <si>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</si>
  <si>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</si>
  <si>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</si>
  <si>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</si>
  <si>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</si>
  <si>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</si>
  <si>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</si>
  <si>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</si>
  <si>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</si>
  <si>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</si>
  <si>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</si>
  <si>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</si>
  <si>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</si>
  <si>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</si>
  <si>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</si>
  <si>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</si>
  <si>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</si>
  <si>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</si>
  <si>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</si>
  <si>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</si>
  <si>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</si>
  <si>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</si>
  <si>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</si>
  <si>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</si>
  <si>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</si>
  <si>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</si>
  <si>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</si>
  <si>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</si>
  <si>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</si>
  <si>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</si>
  <si>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</si>
  <si>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</si>
  <si>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</si>
  <si>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</si>
  <si>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</si>
  <si>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</si>
  <si>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</si>
  <si>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</si>
  <si>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</si>
  <si>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</si>
  <si>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</si>
  <si>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</si>
  <si>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</si>
  <si>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</si>
  <si>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</si>
  <si>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</si>
  <si>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</si>
  <si>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</si>
  <si>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</si>
  <si>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</si>
  <si>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</si>
  <si>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</si>
  <si>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</si>
  <si>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</si>
  <si>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</si>
  <si>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</si>
  <si>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</si>
  <si>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</si>
  <si>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</si>
  <si>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</si>
  <si>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</si>
  <si>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</si>
  <si>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</si>
  <si>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</si>
  <si>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</si>
  <si>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</si>
  <si>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</si>
  <si>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</si>
  <si>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</si>
  <si>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</si>
  <si>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</si>
  <si>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</si>
  <si>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</si>
  <si>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</si>
  <si>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</si>
  <si>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</si>
  <si>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</si>
  <si>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</si>
  <si>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</si>
  <si>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</si>
  <si>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</si>
  <si>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</si>
  <si>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</si>
  <si>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</si>
  <si>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</si>
  <si>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</si>
  <si>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</si>
  <si>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</si>
  <si>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</si>
  <si>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</si>
  <si>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</si>
  <si>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</si>
  <si>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</si>
  <si>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</si>
  <si>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</si>
  <si>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</si>
  <si>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</si>
  <si>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</si>
  <si>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</si>
  <si>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</si>
  <si>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</si>
  <si>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</si>
  <si>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</si>
  <si>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</si>
  <si>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</si>
  <si>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</si>
  <si>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</si>
  <si>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</si>
  <si>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</si>
  <si>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</si>
  <si>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</si>
  <si>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</si>
  <si>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</si>
  <si>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</si>
  <si>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</si>
  <si>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</si>
  <si>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</si>
  <si>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</si>
  <si>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</si>
  <si>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</si>
  <si>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</si>
  <si>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</si>
  <si>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</si>
  <si>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</si>
  <si>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</si>
  <si>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</si>
  <si>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</si>
  <si>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</si>
  <si>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</si>
  <si>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</si>
  <si>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</si>
  <si>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</si>
  <si>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</si>
  <si>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</si>
  <si>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</si>
  <si>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</si>
  <si>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</si>
  <si>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</si>
  <si>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</si>
  <si>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</si>
  <si>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</si>
  <si>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</si>
  <si>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</si>
  <si>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</si>
  <si>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</si>
  <si>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</si>
  <si>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</si>
  <si>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</si>
  <si>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</si>
  <si>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</si>
  <si>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</si>
  <si>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</si>
  <si>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</si>
  <si>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</si>
  <si>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</si>
  <si>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</si>
  <si>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</si>
  <si>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</si>
  <si>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</si>
  <si>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</si>
  <si>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</si>
  <si>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</si>
  <si>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</si>
  <si>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</si>
  <si>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</si>
  <si>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</si>
  <si>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</si>
  <si>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</si>
  <si>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</si>
  <si>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</si>
  <si>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</si>
  <si>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</si>
  <si>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</si>
  <si>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</si>
  <si>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</si>
  <si>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</si>
  <si>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</si>
  <si>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</si>
  <si>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</si>
  <si>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</si>
  <si>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</si>
  <si>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</si>
  <si>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</si>
  <si>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</si>
  <si>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</si>
  <si>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</si>
  <si>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</si>
  <si>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</si>
  <si>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</si>
  <si>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</si>
  <si>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</si>
  <si>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</si>
  <si>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</si>
  <si>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</si>
  <si>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</si>
  <si>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</si>
  <si>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</si>
  <si>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</si>
  <si>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</si>
  <si>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</si>
  <si>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</si>
  <si>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</si>
  <si>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</si>
  <si>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</si>
  <si>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</si>
  <si>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</si>
  <si>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</si>
  <si>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</si>
  <si>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</si>
  <si>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</si>
  <si>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</si>
  <si>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</si>
  <si>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</si>
  <si>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</si>
  <si>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</si>
  <si>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</si>
  <si>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</si>
  <si>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</si>
  <si>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</si>
  <si>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</si>
  <si>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</si>
  <si>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</si>
  <si>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</si>
  <si>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</si>
  <si>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</si>
  <si>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</si>
  <si>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</si>
  <si>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</si>
  <si>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</si>
  <si>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</si>
  <si>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</si>
  <si>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</si>
  <si>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</si>
  <si>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</si>
  <si>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</si>
  <si>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</si>
  <si>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</si>
  <si>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</si>
  <si>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</si>
  <si>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</si>
  <si>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</si>
  <si>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</si>
  <si>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</si>
  <si>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</si>
  <si>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</si>
  <si>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</si>
  <si>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</si>
  <si>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</si>
  <si>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</si>
  <si>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</si>
  <si>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</si>
  <si>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</si>
  <si>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</si>
  <si>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</si>
  <si>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</si>
  <si>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</si>
  <si>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</si>
  <si>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</si>
  <si>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</si>
  <si>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</si>
  <si>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</si>
  <si>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</si>
  <si>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</si>
  <si>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</si>
  <si>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</si>
  <si>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</si>
  <si>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</si>
  <si>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</si>
  <si>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</si>
  <si>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</si>
  <si>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</si>
  <si>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</si>
  <si>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</si>
  <si>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</si>
  <si>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</si>
  <si>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</si>
  <si>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</si>
  <si>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</si>
  <si>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</si>
  <si>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</si>
  <si>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</si>
  <si>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</si>
  <si>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</si>
  <si>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</si>
  <si>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</si>
  <si>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</si>
  <si>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</si>
  <si>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</si>
  <si>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</si>
  <si>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</si>
  <si>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</si>
  <si>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</si>
  <si>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</si>
  <si>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</si>
  <si>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</si>
  <si>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</si>
  <si>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</si>
  <si>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</si>
  <si>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</si>
  <si>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</si>
  <si>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</si>
  <si>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</si>
  <si>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</si>
  <si>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</si>
  <si>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</si>
  <si>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</si>
  <si>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</si>
  <si>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</si>
  <si>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</si>
  <si>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</si>
  <si>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</si>
  <si>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</si>
  <si>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</si>
  <si>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</si>
  <si>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</si>
  <si>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</si>
  <si>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</si>
  <si>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</si>
  <si>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</si>
  <si>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</si>
  <si>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</si>
  <si>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</si>
  <si>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</si>
  <si>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</si>
  <si>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</si>
  <si>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</si>
  <si>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</si>
  <si>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</si>
  <si>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</si>
  <si>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</si>
  <si>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</si>
  <si>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</si>
  <si>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</si>
  <si>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</si>
  <si>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</si>
  <si>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</si>
  <si>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</si>
  <si>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</si>
  <si>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</si>
  <si>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</si>
  <si>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</si>
  <si>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</si>
  <si>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</si>
  <si>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</si>
  <si>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</si>
  <si>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</si>
  <si>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</si>
  <si>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</si>
  <si>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</si>
  <si>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</si>
  <si>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</si>
  <si>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</si>
  <si>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</si>
  <si>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</si>
  <si>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</si>
  <si>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</si>
  <si>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</si>
  <si>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</si>
  <si>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</si>
  <si>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</si>
  <si>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</si>
  <si>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</si>
  <si>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</si>
  <si>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</si>
  <si>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</si>
  <si>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</si>
  <si>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</si>
  <si>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</si>
  <si>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</si>
  <si>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</si>
  <si>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</si>
  <si>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</si>
  <si>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</si>
  <si>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</si>
  <si>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</si>
  <si>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</si>
  <si>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</si>
  <si>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</si>
  <si>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</si>
  <si>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</si>
  <si>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</si>
  <si>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</si>
  <si>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</si>
  <si>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</si>
  <si>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</si>
  <si>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</si>
  <si>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</si>
  <si>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</si>
  <si>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</si>
  <si>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</si>
  <si>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</si>
  <si>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</si>
  <si>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</si>
  <si>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</si>
  <si>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</si>
  <si>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</si>
  <si>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</si>
  <si>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</si>
  <si>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</si>
  <si>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</si>
  <si>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</si>
  <si>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</si>
  <si>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</si>
  <si>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</si>
  <si>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</si>
  <si>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</si>
  <si>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</si>
  <si>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</si>
  <si>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</si>
  <si>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</si>
  <si>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</si>
  <si>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</si>
  <si>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</si>
  <si>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</si>
  <si>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</si>
  <si>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</si>
  <si>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</si>
  <si>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</si>
  <si>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</si>
  <si>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</si>
  <si>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</si>
  <si>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</si>
  <si>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</si>
  <si>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</si>
  <si>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</si>
  <si>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</si>
  <si>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</si>
  <si>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</si>
  <si>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</si>
  <si>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</si>
  <si>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</si>
  <si>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</si>
  <si>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</si>
  <si>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</si>
  <si>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</si>
  <si>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</si>
  <si>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</si>
  <si>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</si>
  <si>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</si>
  <si>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</si>
  <si>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</si>
  <si>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</si>
  <si>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</si>
  <si>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</si>
  <si>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</si>
  <si>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</si>
  <si>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</si>
  <si>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</si>
  <si>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</si>
  <si>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</si>
  <si>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</si>
  <si>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</si>
  <si>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</si>
  <si>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</si>
  <si>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</si>
  <si>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</si>
  <si>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</si>
  <si>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</si>
  <si>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</si>
  <si>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</si>
  <si>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</si>
  <si>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</si>
  <si>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</si>
  <si>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</si>
  <si>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</si>
  <si>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</si>
  <si>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</si>
  <si>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</si>
  <si>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</si>
  <si>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</si>
  <si>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</si>
  <si>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</si>
  <si>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</si>
  <si>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</si>
  <si>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</si>
  <si>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</si>
  <si>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</si>
  <si>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</si>
  <si>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</si>
  <si>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</si>
  <si>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</si>
  <si>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</si>
  <si>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</si>
  <si>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</si>
  <si>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</si>
  <si>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</si>
  <si>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</si>
  <si>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</si>
  <si>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</si>
  <si>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</si>
  <si>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</si>
  <si>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</si>
  <si>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</si>
  <si>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</si>
  <si>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</si>
  <si>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</si>
  <si>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</si>
  <si>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</si>
  <si>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</si>
  <si>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</si>
  <si>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</si>
  <si>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</si>
  <si>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</si>
  <si>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</si>
  <si>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</si>
  <si>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</si>
  <si>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</si>
  <si>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</si>
  <si>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</si>
  <si>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</si>
  <si>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</si>
  <si>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</si>
  <si>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</si>
  <si>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</si>
  <si>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</si>
  <si>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</si>
  <si>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</si>
  <si>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</si>
  <si>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</si>
  <si>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</si>
  <si>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</si>
  <si>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</si>
  <si>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</si>
  <si>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</si>
  <si>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</si>
  <si>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</si>
  <si>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</si>
  <si>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</si>
  <si>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</si>
  <si>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</si>
  <si>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</si>
  <si>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</si>
  <si>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</si>
  <si>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</si>
  <si>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</si>
  <si>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</si>
  <si>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</si>
  <si>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</si>
  <si>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</si>
  <si>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</si>
  <si>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</si>
  <si>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</si>
  <si>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</si>
  <si>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</si>
  <si>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</si>
  <si>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</si>
  <si>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</si>
  <si>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</si>
  <si>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</si>
  <si>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</si>
  <si>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</si>
  <si>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</si>
  <si>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</si>
  <si>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</si>
  <si>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</si>
  <si>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</si>
  <si>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</si>
  <si>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</si>
  <si>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</si>
  <si>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</si>
  <si>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</si>
  <si>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</si>
  <si>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</si>
  <si>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</si>
  <si>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</si>
  <si>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</si>
  <si>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</si>
  <si>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</si>
  <si>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</si>
  <si>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</si>
  <si>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</si>
  <si>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</si>
  <si>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</si>
  <si>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</si>
  <si>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</si>
  <si>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</si>
  <si>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</si>
  <si>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</si>
  <si>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</si>
  <si>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</si>
  <si>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</si>
  <si>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</si>
  <si>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</si>
  <si>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</si>
  <si>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</si>
  <si>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</si>
  <si>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</si>
  <si>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</si>
  <si>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</si>
  <si>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</si>
  <si>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</si>
  <si>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</si>
  <si>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</si>
  <si>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</si>
  <si>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</si>
  <si>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</si>
  <si>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</si>
  <si>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</si>
  <si>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</si>
  <si>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</si>
  <si>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</si>
  <si>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</si>
  <si>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</si>
  <si>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</si>
  <si>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</si>
  <si>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</si>
  <si>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</si>
  <si>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</si>
  <si>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</si>
  <si>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</si>
  <si>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</si>
  <si>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</si>
  <si>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</si>
  <si>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</si>
  <si>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</si>
  <si>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</si>
  <si>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</si>
  <si>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</si>
  <si>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</si>
  <si>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</si>
  <si>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</si>
  <si>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</si>
  <si>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</si>
  <si>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</si>
  <si>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</si>
  <si>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</si>
  <si>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</si>
  <si>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</si>
  <si>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</si>
  <si>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</si>
  <si>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</si>
  <si>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</si>
  <si>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</si>
  <si>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</si>
  <si>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</si>
  <si>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</si>
  <si>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</si>
  <si>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</si>
  <si>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</si>
  <si>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</si>
  <si>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</si>
  <si>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</si>
  <si>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</si>
  <si>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</si>
  <si>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</si>
  <si>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</si>
  <si>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</si>
  <si>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</si>
  <si>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</si>
  <si>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</si>
  <si>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</si>
  <si>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</si>
  <si>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</si>
  <si>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</si>
  <si>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</si>
  <si>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</si>
  <si>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</si>
  <si>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</si>
  <si>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</si>
  <si>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</si>
  <si>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</si>
  <si>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</si>
  <si>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</si>
  <si>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</si>
  <si>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</si>
  <si>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</si>
  <si>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</si>
  <si>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</si>
  <si>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</si>
  <si>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</si>
  <si>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</si>
  <si>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</si>
  <si>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</si>
  <si>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</si>
  <si>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</si>
  <si>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</si>
  <si>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</si>
  <si>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</si>
  <si>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</si>
  <si>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</si>
  <si>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</si>
  <si>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</si>
  <si>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</si>
  <si>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</si>
  <si>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</si>
  <si>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</si>
  <si>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</si>
  <si>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</si>
  <si>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</si>
  <si>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</si>
  <si>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</si>
  <si>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</si>
  <si>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</si>
  <si>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</si>
  <si>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</si>
  <si>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</si>
  <si>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</si>
  <si>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</si>
  <si>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</si>
  <si>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</si>
  <si>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</si>
  <si>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</si>
  <si>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</si>
  <si>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</si>
  <si>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</si>
  <si>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</si>
  <si>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</si>
  <si>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</si>
  <si>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</si>
  <si>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</si>
  <si>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</si>
  <si>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</si>
  <si>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</si>
  <si>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</si>
  <si>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</si>
  <si>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</si>
  <si>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</si>
  <si>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</si>
  <si>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</si>
  <si>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</si>
  <si>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</si>
  <si>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</si>
  <si>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</si>
  <si>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</si>
  <si>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</si>
  <si>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</si>
  <si>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</si>
  <si>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</si>
  <si>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</si>
  <si>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</si>
  <si>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</si>
  <si>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</si>
  <si>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</si>
  <si>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</si>
  <si>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</si>
  <si>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</si>
  <si>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</si>
  <si>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</si>
  <si>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</si>
  <si>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</si>
  <si>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</si>
  <si>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</si>
  <si>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</si>
  <si>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</si>
  <si>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</si>
  <si>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</si>
  <si>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</si>
  <si>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</si>
  <si>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</si>
  <si>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</si>
  <si>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</si>
  <si>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</si>
  <si>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</si>
  <si>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</si>
  <si>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</si>
  <si>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</si>
  <si>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</si>
  <si>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</si>
  <si>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</si>
  <si>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</si>
  <si>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</si>
  <si>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</si>
  <si>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</si>
  <si>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</si>
  <si>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</si>
  <si>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</si>
  <si>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</si>
  <si>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</si>
  <si>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</si>
  <si>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</si>
  <si>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</si>
  <si>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</si>
  <si>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</si>
  <si>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</si>
  <si>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</si>
  <si>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</si>
  <si>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</si>
  <si>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</si>
  <si>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</si>
  <si>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</si>
  <si>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</si>
  <si>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</si>
  <si>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</si>
  <si>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</si>
  <si>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</si>
  <si>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</si>
  <si>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</si>
  <si>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</si>
  <si>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</si>
  <si>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</si>
  <si>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</si>
  <si>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</si>
  <si>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</si>
  <si>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</si>
  <si>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</si>
  <si>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</si>
  <si>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</si>
  <si>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</si>
  <si>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</si>
  <si>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</si>
  <si>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</si>
  <si>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</si>
  <si>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</si>
  <si>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</si>
  <si>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</si>
  <si>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</si>
  <si>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</si>
  <si>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</si>
  <si>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</si>
  <si>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</si>
  <si>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</si>
  <si>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</si>
  <si>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</si>
  <si>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</si>
  <si>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</si>
  <si>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</si>
  <si>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</si>
  <si>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</si>
  <si>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</si>
  <si>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</si>
  <si>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</si>
  <si>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</si>
  <si>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</si>
  <si>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</si>
  <si>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</si>
  <si>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</si>
  <si>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</si>
  <si>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</si>
  <si>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</si>
  <si>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</si>
  <si>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</si>
  <si>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</si>
  <si>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</si>
  <si>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</si>
  <si>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</si>
  <si>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</si>
  <si>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</si>
  <si>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</si>
  <si>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</si>
  <si>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</si>
  <si>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</si>
  <si>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</si>
  <si>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</si>
  <si>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</si>
  <si>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</si>
  <si>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</si>
  <si>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</si>
  <si>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</si>
  <si>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</si>
  <si>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</si>
  <si>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</si>
  <si>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</si>
  <si>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</si>
  <si>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</si>
  <si>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</si>
  <si>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</si>
  <si>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</si>
  <si>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</si>
  <si>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</si>
  <si>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</si>
  <si>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</si>
  <si>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</si>
  <si>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</si>
  <si>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</si>
  <si>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</si>
  <si>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</si>
  <si>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</si>
  <si>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</si>
  <si>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</si>
  <si>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</si>
  <si>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</si>
  <si>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</si>
  <si>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</si>
  <si>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</si>
  <si>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</si>
  <si>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</si>
  <si>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</si>
  <si>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</si>
  <si>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</si>
  <si>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</si>
  <si>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</si>
  <si>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</si>
  <si>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</si>
  <si>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</si>
  <si>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</si>
  <si>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</si>
  <si>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</si>
  <si>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</si>
  <si>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</si>
  <si>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</si>
  <si>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</si>
  <si>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</si>
  <si>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</si>
  <si>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</si>
  <si>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</si>
  <si>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</si>
  <si>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</si>
  <si>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</si>
  <si>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</si>
  <si>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</si>
  <si>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</si>
  <si>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</si>
  <si>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</si>
  <si>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</si>
  <si>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</si>
  <si>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</si>
  <si>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</si>
  <si>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</si>
  <si>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</si>
  <si>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</si>
  <si>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</si>
  <si>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</si>
  <si>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</si>
  <si>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</si>
  <si>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</si>
  <si>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</si>
  <si>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</si>
  <si>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</si>
  <si>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</si>
  <si>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</si>
  <si>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</si>
  <si>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</si>
  <si>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</si>
  <si>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</si>
  <si>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</si>
  <si>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</si>
  <si>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</si>
  <si>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</si>
  <si>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</si>
  <si>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</si>
  <si>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</si>
  <si>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</si>
  <si>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</si>
  <si>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</si>
  <si>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</si>
  <si>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</si>
  <si>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</si>
  <si>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</si>
  <si>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</si>
  <si>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</si>
  <si>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</si>
  <si>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</si>
  <si>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</si>
  <si>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</si>
  <si>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</si>
  <si>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</si>
  <si>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</si>
  <si>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</si>
  <si>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</si>
  <si>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</si>
  <si>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</si>
  <si>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</si>
  <si>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</si>
  <si>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</si>
  <si>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</si>
  <si>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</si>
  <si>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</si>
  <si>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</si>
  <si>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</si>
  <si>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</si>
  <si>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</si>
  <si>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</si>
  <si>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</si>
  <si>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</si>
  <si>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</si>
  <si>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</si>
  <si>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</si>
  <si>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</si>
  <si>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</si>
  <si>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</si>
  <si>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</si>
  <si>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</si>
  <si>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</si>
  <si>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</si>
  <si>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</si>
  <si>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</si>
  <si>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</si>
  <si>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</si>
  <si>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</si>
  <si>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</si>
  <si>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</si>
  <si>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</si>
  <si>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</si>
  <si>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</si>
  <si>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</si>
  <si>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</si>
  <si>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</si>
  <si>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</si>
  <si>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</si>
  <si>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</si>
  <si>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</si>
  <si>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</si>
  <si>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</si>
  <si>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</si>
  <si>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</si>
  <si>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</si>
  <si>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</si>
  <si>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</si>
  <si>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</si>
  <si>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</si>
  <si>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</si>
  <si>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</si>
  <si>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</si>
  <si>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</si>
  <si>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</si>
  <si>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</si>
  <si>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</si>
  <si>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</si>
  <si>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</si>
  <si>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</si>
  <si>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</si>
  <si>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</si>
  <si>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</si>
  <si>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</si>
  <si>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</si>
  <si>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</si>
  <si>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</si>
  <si>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</si>
  <si>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</si>
  <si>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</si>
  <si>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</si>
  <si>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</si>
  <si>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</si>
  <si>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</si>
  <si>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</si>
  <si>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</si>
  <si>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</si>
  <si>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</si>
  <si>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</si>
  <si>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</si>
  <si>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</si>
  <si>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</si>
  <si>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</si>
  <si>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</si>
  <si>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</si>
  <si>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</si>
  <si>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</si>
  <si>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</si>
  <si>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</si>
  <si>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</si>
  <si>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</si>
  <si>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</si>
  <si>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</si>
  <si>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</si>
  <si>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</si>
  <si>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</si>
  <si>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</si>
  <si>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</si>
  <si>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</si>
  <si>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</si>
  <si>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</si>
  <si>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</si>
  <si>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</si>
  <si>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</si>
  <si>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</si>
  <si>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</si>
  <si>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</si>
  <si>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</si>
  <si>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</si>
  <si>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</si>
  <si>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</si>
  <si>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</si>
  <si>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</si>
  <si>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</si>
  <si>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</si>
  <si>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</si>
  <si>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</si>
  <si>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</si>
  <si>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</si>
  <si>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</si>
  <si>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</si>
  <si>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</si>
  <si>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</si>
  <si>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</si>
  <si>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</si>
  <si>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</si>
  <si>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</si>
  <si>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</si>
  <si>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</si>
  <si>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</si>
  <si>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</si>
  <si>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</si>
  <si>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</si>
  <si>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</si>
  <si>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</si>
  <si>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</si>
  <si>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</si>
  <si>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</si>
  <si>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</si>
  <si>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</si>
  <si>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</si>
  <si>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</si>
  <si>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</si>
  <si>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</si>
  <si>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</si>
  <si>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</si>
  <si>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</si>
  <si>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</si>
  <si>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</si>
  <si>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</si>
  <si>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</si>
  <si>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</si>
  <si>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</si>
  <si>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</si>
  <si>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</si>
  <si>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</si>
  <si>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</si>
  <si>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</si>
  <si>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</si>
  <si>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</si>
  <si>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</si>
  <si>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</si>
  <si>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</si>
  <si>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</si>
  <si>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</si>
  <si>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</si>
  <si>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</si>
  <si>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</si>
  <si>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</si>
  <si>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</si>
  <si>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</si>
  <si>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</si>
  <si>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</si>
  <si>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</si>
  <si>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</si>
  <si>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</si>
  <si>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</si>
  <si>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</si>
  <si>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</si>
  <si>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</si>
  <si>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</si>
  <si>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</si>
  <si>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</si>
  <si>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</si>
  <si>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</si>
  <si>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</si>
  <si>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</si>
  <si>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</si>
  <si>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</si>
  <si>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</si>
  <si>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</si>
  <si>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</si>
  <si>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</si>
  <si>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</si>
  <si>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</si>
  <si>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</si>
  <si>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</si>
  <si>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</si>
  <si>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</si>
  <si>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</si>
  <si>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</si>
  <si>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</si>
  <si>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</si>
  <si>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</si>
  <si>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</si>
  <si>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</si>
  <si>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</si>
  <si>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</si>
  <si>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</si>
  <si>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</si>
  <si>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</si>
  <si>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</si>
  <si>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</si>
  <si>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</si>
  <si>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</si>
  <si>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</si>
  <si>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</si>
  <si>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</si>
  <si>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</si>
  <si>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</si>
  <si>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</si>
  <si>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</si>
  <si>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</si>
  <si>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</si>
  <si>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</si>
  <si>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</si>
  <si>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</si>
  <si>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</si>
  <si>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</si>
  <si>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</si>
  <si>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</si>
  <si>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</si>
  <si>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</si>
  <si>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</si>
  <si>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</si>
  <si>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</si>
  <si>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</si>
  <si>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</si>
  <si>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</si>
  <si>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</si>
  <si>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</si>
  <si>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</si>
  <si>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</si>
  <si>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</si>
  <si>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</si>
  <si>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</si>
  <si>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</si>
  <si>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</si>
  <si>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</si>
  <si>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</si>
  <si>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</si>
  <si>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</si>
  <si>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</si>
  <si>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</si>
  <si>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</si>
  <si>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</si>
  <si>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</si>
  <si>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</si>
  <si>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</si>
  <si>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</si>
  <si>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</si>
  <si>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</si>
  <si>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</si>
  <si>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</si>
  <si>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</si>
  <si>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</si>
  <si>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</si>
  <si>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</si>
  <si>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</si>
  <si>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</si>
  <si>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</si>
  <si>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</si>
  <si>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</si>
  <si>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</si>
  <si>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</si>
  <si>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</si>
  <si>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</si>
  <si>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</si>
  <si>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</si>
  <si>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</si>
  <si>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</si>
  <si>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</si>
  <si>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</si>
  <si>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</si>
  <si>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</si>
  <si>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</si>
  <si>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</si>
  <si>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</si>
  <si>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</si>
  <si>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</si>
  <si>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</si>
  <si>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</si>
  <si>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</si>
  <si>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</si>
  <si>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</si>
  <si>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</si>
  <si>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</si>
  <si>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</si>
  <si>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</si>
  <si>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</si>
  <si>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</si>
  <si>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</si>
  <si>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</si>
  <si>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</si>
  <si>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</si>
  <si>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</si>
  <si>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</si>
  <si>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</si>
  <si>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</si>
  <si>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</si>
  <si>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</si>
  <si>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</si>
  <si>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</si>
  <si>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</si>
  <si>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</si>
  <si>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</si>
  <si>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</si>
  <si>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</si>
  <si>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</si>
  <si>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</si>
  <si>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</si>
  <si>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</si>
  <si>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</si>
  <si>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</si>
  <si>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</si>
  <si>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</si>
  <si>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</si>
  <si>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</si>
  <si>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</si>
  <si>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</si>
  <si>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</si>
  <si>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</si>
  <si>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</si>
  <si>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</si>
  <si>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</si>
  <si>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</si>
  <si>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</si>
  <si>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</si>
  <si>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</si>
  <si>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</si>
  <si>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</si>
  <si>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</si>
  <si>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</si>
  <si>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</si>
  <si>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</si>
  <si>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</si>
  <si>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</si>
  <si>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</si>
  <si>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</si>
  <si>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</si>
  <si>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</si>
  <si>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</si>
  <si>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</si>
  <si>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</si>
  <si>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</si>
  <si>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</si>
  <si>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</si>
  <si>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</si>
  <si>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</si>
  <si>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</si>
  <si>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</si>
  <si>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</si>
  <si>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</si>
  <si>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</si>
  <si>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</si>
  <si>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</si>
  <si>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</si>
  <si>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</si>
  <si>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</si>
  <si>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</si>
  <si>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</si>
  <si>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</si>
  <si>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</si>
  <si>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</si>
  <si>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</si>
  <si>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</si>
  <si>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</si>
  <si>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</si>
  <si>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</si>
  <si>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</si>
  <si>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</si>
  <si>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</si>
  <si>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</si>
  <si>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</si>
  <si>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</si>
  <si>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</si>
  <si>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</si>
  <si>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</si>
  <si>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</si>
  <si>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</si>
  <si>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</si>
  <si>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</si>
  <si>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</si>
  <si>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</si>
  <si>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</si>
  <si>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</si>
  <si>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</si>
  <si>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</si>
  <si>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</si>
  <si>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</si>
  <si>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</si>
  <si>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</si>
  <si>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</si>
  <si>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</si>
  <si>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</si>
  <si>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</si>
  <si>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</si>
  <si>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</si>
  <si>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</si>
  <si>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</si>
  <si>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</si>
  <si>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</si>
  <si>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</si>
  <si>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</si>
  <si>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</si>
  <si>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</si>
  <si>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</si>
  <si>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</si>
  <si>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</si>
  <si>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</si>
  <si>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</si>
  <si>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</si>
  <si>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</si>
  <si>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</si>
  <si>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</si>
  <si>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</si>
  <si>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</si>
  <si>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</si>
  <si>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</si>
  <si>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</si>
  <si>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</si>
  <si>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</si>
  <si>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</si>
  <si>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</si>
  <si>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</si>
  <si>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</si>
  <si>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</si>
  <si>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</si>
  <si>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</si>
  <si>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</si>
  <si>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</si>
  <si>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</si>
  <si>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</si>
  <si>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</si>
  <si>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</si>
  <si>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</si>
  <si>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</si>
  <si>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</si>
  <si>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</si>
  <si>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</si>
  <si>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</si>
  <si>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</si>
  <si>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</si>
  <si>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</si>
  <si>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</si>
  <si>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</si>
  <si>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</si>
  <si>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</si>
  <si>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</si>
  <si>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</si>
  <si>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</si>
  <si>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</si>
  <si>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</si>
  <si>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</si>
  <si>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</si>
  <si>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</si>
  <si>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</si>
  <si>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</si>
  <si>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</si>
  <si>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</si>
  <si>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</si>
  <si>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</si>
  <si>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</si>
  <si>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</si>
  <si>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</si>
  <si>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</si>
  <si>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</si>
  <si>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</si>
  <si>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</si>
  <si>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</si>
  <si>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</si>
  <si>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</si>
  <si>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</si>
  <si>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</si>
  <si>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</si>
  <si>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</si>
  <si>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</si>
  <si>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</si>
  <si>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</si>
  <si>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</si>
  <si>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</si>
  <si>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</si>
  <si>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</si>
  <si>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</si>
  <si>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</si>
  <si>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</si>
  <si>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</si>
  <si>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</si>
  <si>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</si>
  <si>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</si>
  <si>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</si>
  <si>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</si>
  <si>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</si>
  <si>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</si>
  <si>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</si>
  <si>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</si>
  <si>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</si>
  <si>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</si>
  <si>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</si>
  <si>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</si>
  <si>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</si>
  <si>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</si>
  <si>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</si>
  <si>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</si>
  <si>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</si>
  <si>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</si>
  <si>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</si>
  <si>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</si>
  <si>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</si>
  <si>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</si>
  <si>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</si>
  <si>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</si>
  <si>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</si>
  <si>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</si>
  <si>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</si>
  <si>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</si>
  <si>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</si>
  <si>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</si>
  <si>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</si>
  <si>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</si>
  <si>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</si>
  <si>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</si>
  <si>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</si>
  <si>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</si>
  <si>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</si>
  <si>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</si>
  <si>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</si>
  <si>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</si>
  <si>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</si>
  <si>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</si>
  <si>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</si>
  <si>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</si>
  <si>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</si>
  <si>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</si>
  <si>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</si>
  <si>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</si>
  <si>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</si>
  <si>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</si>
  <si>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</si>
  <si>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</si>
  <si>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</si>
  <si>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</si>
  <si>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</si>
  <si>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</si>
  <si>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</si>
  <si>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</si>
  <si>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</si>
  <si>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</si>
  <si>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</si>
  <si>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</si>
  <si>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</si>
  <si>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</si>
  <si>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</si>
  <si>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</si>
  <si>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</si>
  <si>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</si>
  <si>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</si>
  <si>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</si>
  <si>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</si>
  <si>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</si>
  <si>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</si>
  <si>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</si>
  <si>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</si>
  <si>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</si>
  <si>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</si>
  <si>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</si>
  <si>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</si>
  <si>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</si>
  <si>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</si>
  <si>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</si>
  <si>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</si>
  <si>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</si>
  <si>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</si>
  <si>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</si>
  <si>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</si>
  <si>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</si>
  <si>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</si>
  <si>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</si>
  <si>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</si>
  <si>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</si>
  <si>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</si>
  <si>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</si>
  <si>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</si>
  <si>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</si>
  <si>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</si>
  <si>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</si>
  <si>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</si>
  <si>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</si>
  <si>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</si>
  <si>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</si>
  <si>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</si>
  <si>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</si>
  <si>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</si>
  <si>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</si>
  <si>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</si>
  <si>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</si>
  <si>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</si>
  <si>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</si>
  <si>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</si>
  <si>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</si>
  <si>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</si>
  <si>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</si>
  <si>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</si>
  <si>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</si>
  <si>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</si>
  <si>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</si>
  <si>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</si>
  <si>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</si>
  <si>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</si>
  <si>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</si>
  <si>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</si>
  <si>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</si>
  <si>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</si>
  <si>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</si>
  <si>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</si>
  <si>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</si>
  <si>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</si>
  <si>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</si>
  <si>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</si>
  <si>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</si>
  <si>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</si>
  <si>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</si>
  <si>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</si>
  <si>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</si>
  <si>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</si>
  <si>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</si>
  <si>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</si>
  <si>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</si>
  <si>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</si>
  <si>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</si>
  <si>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</si>
  <si>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</si>
  <si>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</si>
  <si>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</si>
  <si>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</si>
  <si>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</si>
  <si>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</si>
  <si>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</si>
  <si>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</si>
  <si>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</si>
  <si>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</si>
  <si>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</si>
  <si>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</si>
  <si>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</si>
  <si>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</si>
  <si>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</si>
  <si>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</si>
  <si>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</si>
  <si>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</si>
  <si>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</si>
  <si>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</si>
  <si>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</si>
  <si>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</si>
  <si>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</si>
  <si>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</si>
  <si>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</si>
  <si>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</si>
  <si>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</si>
  <si>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</si>
  <si>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</si>
  <si>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</si>
  <si>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</si>
  <si>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</si>
  <si>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</si>
  <si>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</si>
  <si>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</si>
  <si>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</si>
  <si>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</si>
  <si>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</si>
  <si>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</si>
  <si>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</si>
  <si>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</si>
  <si>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</si>
  <si>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</si>
  <si>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</si>
  <si>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</si>
  <si>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</si>
  <si>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</si>
  <si>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</si>
  <si>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</si>
  <si>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</si>
  <si>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</si>
  <si>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</si>
  <si>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</si>
  <si>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</si>
  <si>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</si>
  <si>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</si>
  <si>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</si>
  <si>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</si>
  <si>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</si>
  <si>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</si>
  <si>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</si>
  <si>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</si>
  <si>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</si>
  <si>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</si>
  <si>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</si>
  <si>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</si>
  <si>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</si>
  <si>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</si>
  <si>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</si>
  <si>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</si>
  <si>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</si>
  <si>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</si>
  <si>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</si>
  <si>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</si>
  <si>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</si>
  <si>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</si>
  <si>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</si>
  <si>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</si>
  <si>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</si>
  <si>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</si>
  <si>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</si>
  <si>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</si>
  <si>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</si>
  <si>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</si>
  <si>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</si>
  <si>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</si>
  <si>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</si>
  <si>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</si>
  <si>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</si>
  <si>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</si>
  <si>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</si>
  <si>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</si>
  <si>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</si>
  <si>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</si>
  <si>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</si>
  <si>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</si>
  <si>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</si>
  <si>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</si>
  <si>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</si>
  <si>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</si>
  <si>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</si>
  <si>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</si>
  <si>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</si>
  <si>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</si>
  <si>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</si>
  <si>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</si>
  <si>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</si>
  <si>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</si>
  <si>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</si>
  <si>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</si>
  <si>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</si>
  <si>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</si>
  <si>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</si>
  <si>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</si>
  <si>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</si>
  <si>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</si>
  <si>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</si>
  <si>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</si>
  <si>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</si>
  <si>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</si>
  <si>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</si>
  <si>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</si>
  <si>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</si>
  <si>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</si>
  <si>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</si>
  <si>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</si>
  <si>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</si>
  <si>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</si>
  <si>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</si>
  <si>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</si>
  <si>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</si>
  <si>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</si>
  <si>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</si>
  <si>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</si>
  <si>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</si>
  <si>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</si>
  <si>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</si>
  <si>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</si>
  <si>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</si>
  <si>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</si>
  <si>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</si>
  <si>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</si>
  <si>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</si>
  <si>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</si>
  <si>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</si>
  <si>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</si>
  <si>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</si>
  <si>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</si>
  <si>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</si>
  <si>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</si>
  <si>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</si>
  <si>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</si>
  <si>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</si>
  <si>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</si>
  <si>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</si>
  <si>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</si>
  <si>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</si>
  <si>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</si>
  <si>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</si>
  <si>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</si>
  <si>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</si>
  <si>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</si>
  <si>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</si>
  <si>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</si>
  <si>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</si>
  <si>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</si>
  <si>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</si>
  <si>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</si>
  <si>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</si>
  <si>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</si>
  <si>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</si>
  <si>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</si>
  <si>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</si>
  <si>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</si>
  <si>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</si>
  <si>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</si>
  <si>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</si>
  <si>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</si>
  <si>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</si>
  <si>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</si>
  <si>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</si>
  <si>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</si>
  <si>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</si>
  <si>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</si>
  <si>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</si>
  <si>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</si>
  <si>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</si>
  <si>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</si>
  <si>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</si>
  <si>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</si>
  <si>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</si>
  <si>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</si>
  <si>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</si>
  <si>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</si>
  <si>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</si>
  <si>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</si>
  <si>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</si>
  <si>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</si>
  <si>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</si>
  <si>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</si>
  <si>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</si>
  <si>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</si>
  <si>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</si>
  <si>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</si>
  <si>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</si>
  <si>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</si>
  <si>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</si>
  <si>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</si>
  <si>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</si>
  <si>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</si>
  <si>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</si>
  <si>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</si>
  <si>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</si>
  <si>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</si>
  <si>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</si>
  <si>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</si>
  <si>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</si>
  <si>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</si>
  <si>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</si>
  <si>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</si>
  <si>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</si>
  <si>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</si>
  <si>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</si>
  <si>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</si>
  <si>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</si>
  <si>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</si>
  <si>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</si>
  <si>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</si>
  <si>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</si>
  <si>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</si>
  <si>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</si>
  <si>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</si>
  <si>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</si>
  <si>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</si>
  <si>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</si>
  <si>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</si>
  <si>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</si>
  <si>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</si>
  <si>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</si>
  <si>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</si>
  <si>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</si>
  <si>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</si>
  <si>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</si>
  <si>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</si>
  <si>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</si>
  <si>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</si>
  <si>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</si>
  <si>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</si>
  <si>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</si>
  <si>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</si>
  <si>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</si>
  <si>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</si>
  <si>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</si>
  <si>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</si>
  <si>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</si>
  <si>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</si>
  <si>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</si>
  <si>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</si>
  <si>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</si>
  <si>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</si>
  <si>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</si>
  <si>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</si>
  <si>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</si>
  <si>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</si>
  <si>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</si>
  <si>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</si>
  <si>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</si>
  <si>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</si>
  <si>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</si>
  <si>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</si>
  <si>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</si>
  <si>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</si>
  <si>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</si>
  <si>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</si>
  <si>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</si>
  <si>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</si>
  <si>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</si>
  <si>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</si>
  <si>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</si>
  <si>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</si>
  <si>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</si>
  <si>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</si>
  <si>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</si>
  <si>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</si>
  <si>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</si>
  <si>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</si>
  <si>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</si>
  <si>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</si>
  <si>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</si>
  <si>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</si>
  <si>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</si>
  <si>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</si>
  <si>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</si>
  <si>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</si>
  <si>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</si>
  <si>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</si>
  <si>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</si>
  <si>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</si>
  <si>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</si>
  <si>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</si>
  <si>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</si>
  <si>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</si>
  <si>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</si>
  <si>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</si>
  <si>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</si>
  <si>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</si>
  <si>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</si>
  <si>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</si>
  <si>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</si>
  <si>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</si>
  <si>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</si>
  <si>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</si>
  <si>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</si>
  <si>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</si>
  <si>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</si>
  <si>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</si>
  <si>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</si>
  <si>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</si>
  <si>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</si>
  <si>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</si>
  <si>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</si>
  <si>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</si>
  <si>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</si>
  <si>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</si>
  <si>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</si>
  <si>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</si>
  <si>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</si>
  <si>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</si>
  <si>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</si>
  <si>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</si>
  <si>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</si>
  <si>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</si>
  <si>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</si>
  <si>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</si>
  <si>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</si>
  <si>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</si>
  <si>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</si>
  <si>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</si>
  <si>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</si>
  <si>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</si>
  <si>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</si>
  <si>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</si>
  <si>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</si>
  <si>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</si>
  <si>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</si>
  <si>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</si>
  <si>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</si>
  <si>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</si>
  <si>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</si>
  <si>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</si>
  <si>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</si>
  <si>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</si>
  <si>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</si>
  <si>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</si>
  <si>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</si>
  <si>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</si>
  <si>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</si>
  <si>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</si>
  <si>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</si>
  <si>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</si>
  <si>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</si>
  <si>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</si>
  <si>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</si>
  <si>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</si>
  <si>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</si>
  <si>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</si>
  <si>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</si>
  <si>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</si>
  <si>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</si>
  <si>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</si>
  <si>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</si>
  <si>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</si>
  <si>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</si>
  <si>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</si>
  <si>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</si>
  <si>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</si>
  <si>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</si>
  <si>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</si>
  <si>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</si>
  <si>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</si>
  <si>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</si>
  <si>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</si>
  <si>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</si>
  <si>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</si>
  <si>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</si>
  <si>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</si>
  <si>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</si>
  <si>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</si>
  <si>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</si>
  <si>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</si>
  <si>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</si>
  <si>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</si>
  <si>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</si>
  <si>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</si>
  <si>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</si>
  <si>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</si>
  <si>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</si>
  <si>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</si>
  <si>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</si>
  <si>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</si>
  <si>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</si>
  <si>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</si>
  <si>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</si>
  <si>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</si>
  <si>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</si>
  <si>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</si>
  <si>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</si>
  <si>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</si>
  <si>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</si>
  <si>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</si>
  <si>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</si>
  <si>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</si>
  <si>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</si>
  <si>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</si>
  <si>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</si>
  <si>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</si>
  <si>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</si>
  <si>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</si>
  <si>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</si>
  <si>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</si>
  <si>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</si>
  <si>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</si>
  <si>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</si>
  <si>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</si>
  <si>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</si>
  <si>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</si>
  <si>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</si>
  <si>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</si>
  <si>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</si>
  <si>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</si>
  <si>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</si>
  <si>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</si>
  <si>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</si>
  <si>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</si>
  <si>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</si>
  <si>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</si>
  <si>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</si>
  <si>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</si>
  <si>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</si>
  <si>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</si>
  <si>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</si>
  <si>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</si>
  <si>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</si>
  <si>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</si>
  <si>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</si>
  <si>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</si>
  <si>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</si>
  <si>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</si>
  <si>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</si>
  <si>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</si>
  <si>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</si>
  <si>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</si>
  <si>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</si>
  <si>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</si>
  <si>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</si>
  <si>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</si>
  <si>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</si>
  <si>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</si>
  <si>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</si>
  <si>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</si>
  <si>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</si>
  <si>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</si>
  <si>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</si>
  <si>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</si>
  <si>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</si>
  <si>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</si>
  <si>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</si>
  <si>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</si>
  <si>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</si>
  <si>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</si>
  <si>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</si>
  <si>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</si>
  <si>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</si>
  <si>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</si>
  <si>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</si>
  <si>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</si>
  <si>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</si>
  <si>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</si>
  <si>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</si>
  <si>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</si>
  <si>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</si>
  <si>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</si>
  <si>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</si>
  <si>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</si>
  <si>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</si>
  <si>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</si>
  <si>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</si>
  <si>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</si>
  <si>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</si>
  <si>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</si>
  <si>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</si>
  <si>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</si>
  <si>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</si>
  <si>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</si>
  <si>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</si>
  <si>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</si>
  <si>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</si>
  <si>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</si>
  <si>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</si>
  <si>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</si>
  <si>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</si>
  <si>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</si>
  <si>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</si>
  <si>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</si>
  <si>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</si>
  <si>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</si>
  <si>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</si>
  <si>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</si>
  <si>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</si>
  <si>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</si>
  <si>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</si>
  <si>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</si>
  <si>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</si>
  <si>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</si>
  <si>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</si>
  <si>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</si>
  <si>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</si>
  <si>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</si>
  <si>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</si>
  <si>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</si>
  <si>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</si>
  <si>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</si>
  <si>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</si>
  <si>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</si>
  <si>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</si>
  <si>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</si>
  <si>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</si>
  <si>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</si>
  <si>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</si>
  <si>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</si>
  <si>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</si>
  <si>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</si>
  <si>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</si>
  <si>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</si>
  <si>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</si>
  <si>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</si>
  <si>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</si>
  <si>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</si>
  <si>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</si>
  <si>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</si>
  <si>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</si>
  <si>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</si>
  <si>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</si>
  <si>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</si>
  <si>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</si>
  <si>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</si>
  <si>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</si>
  <si>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</si>
  <si>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</si>
  <si>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</si>
  <si>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</si>
  <si>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</si>
  <si>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</si>
  <si>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</si>
  <si>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</si>
  <si>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</si>
  <si>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</si>
  <si>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</si>
  <si>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</si>
  <si>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</si>
  <si>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</si>
  <si>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</si>
  <si>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</si>
  <si>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</si>
  <si>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</si>
  <si>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</si>
  <si>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</si>
  <si>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</si>
  <si>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</si>
  <si>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</si>
  <si>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</si>
  <si>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</si>
  <si>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</si>
  <si>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</si>
  <si>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</si>
  <si>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</si>
  <si>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</si>
  <si>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</si>
  <si>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</si>
  <si>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</si>
  <si>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</si>
  <si>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</si>
  <si>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</si>
  <si>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</si>
  <si>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</si>
  <si>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</si>
  <si>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</si>
  <si>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</si>
  <si>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</si>
  <si>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</si>
  <si>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</si>
  <si>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</si>
  <si>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</si>
  <si>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</si>
  <si>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</si>
  <si>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</si>
  <si>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</si>
  <si>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</si>
  <si>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</si>
  <si>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</si>
  <si>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</si>
  <si>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</si>
  <si>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</si>
  <si>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</si>
  <si>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</si>
  <si>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</si>
  <si>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</si>
  <si>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</si>
  <si>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</si>
  <si>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</si>
  <si>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</si>
  <si>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</si>
  <si>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</si>
  <si>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</si>
  <si>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</si>
  <si>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</si>
  <si>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</si>
  <si>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</si>
  <si>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</si>
  <si>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</si>
  <si>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</si>
  <si>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</si>
  <si>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</si>
  <si>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</si>
  <si>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</si>
  <si>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</si>
  <si>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</si>
  <si>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</si>
  <si>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</si>
  <si>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</si>
  <si>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</si>
  <si>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</si>
  <si>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</si>
  <si>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</si>
  <si>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</si>
  <si>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</si>
  <si>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</si>
  <si>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</si>
  <si>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</si>
  <si>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</si>
  <si>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</si>
  <si>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</si>
  <si>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</si>
  <si>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</si>
  <si>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</si>
  <si>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</si>
  <si>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</si>
  <si>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</si>
  <si>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</si>
  <si>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</si>
  <si>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</si>
  <si>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</si>
  <si>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</si>
  <si>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</si>
  <si>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</si>
  <si>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</si>
  <si>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</si>
  <si>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</si>
  <si>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</si>
  <si>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</si>
  <si>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</si>
  <si>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</si>
  <si>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</si>
  <si>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</si>
  <si>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</si>
  <si>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</si>
  <si>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</si>
  <si>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</si>
  <si>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</si>
  <si>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</si>
  <si>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</si>
  <si>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</si>
  <si>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</si>
  <si>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</si>
  <si>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</si>
  <si>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</si>
  <si>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</si>
  <si>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</si>
  <si>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</si>
  <si>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</si>
  <si>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</si>
  <si>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</si>
  <si>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</si>
  <si>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</si>
  <si>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</si>
  <si>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</si>
  <si>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</si>
  <si>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</si>
  <si>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</si>
  <si>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</si>
  <si>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</si>
  <si>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</si>
  <si>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</si>
  <si>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</si>
  <si>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</si>
  <si>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</si>
  <si>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</si>
  <si>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</si>
  <si>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</si>
  <si>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</si>
  <si>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</si>
  <si>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</si>
  <si>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</si>
  <si>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</si>
  <si>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</si>
  <si>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</si>
  <si>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</si>
  <si>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</si>
  <si>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</si>
  <si>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</si>
  <si>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</si>
  <si>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</si>
  <si>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</si>
  <si>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</si>
  <si>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</si>
  <si>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</si>
  <si>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</si>
  <si>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</si>
  <si>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</si>
  <si>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</si>
  <si>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</si>
  <si>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</si>
  <si>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</si>
  <si>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</si>
  <si>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</si>
  <si>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</si>
  <si>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</si>
  <si>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</si>
  <si>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</si>
  <si>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</si>
  <si>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</si>
  <si>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</si>
  <si>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</si>
  <si>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</si>
  <si>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</si>
  <si>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</si>
  <si>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</si>
  <si>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</si>
  <si>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</si>
  <si>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</si>
  <si>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</si>
  <si>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</si>
  <si>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</si>
  <si>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</si>
  <si>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</si>
  <si>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</si>
  <si>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</si>
  <si>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</si>
  <si>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</si>
  <si>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</si>
  <si>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</si>
  <si>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</si>
  <si>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</si>
  <si>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</si>
  <si>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</si>
  <si>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</si>
  <si>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</si>
  <si>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</si>
  <si>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</si>
  <si>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</si>
  <si>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</si>
  <si>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</si>
  <si>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</si>
  <si>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</si>
  <si>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</si>
  <si>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</si>
  <si>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</si>
  <si>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</si>
  <si>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</si>
  <si>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</si>
  <si>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</si>
  <si>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</si>
  <si>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</si>
  <si>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</si>
  <si>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</si>
  <si>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</si>
  <si>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</si>
  <si>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</si>
  <si>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</si>
  <si>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</si>
  <si>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</si>
  <si>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</si>
  <si>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</si>
  <si>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</si>
  <si>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</si>
  <si>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</si>
  <si>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</si>
  <si>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</si>
  <si>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</si>
  <si>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</si>
  <si>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</si>
  <si>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</si>
  <si>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</si>
  <si>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</si>
  <si>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</si>
  <si>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</si>
  <si>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</si>
  <si>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</si>
  <si>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</si>
  <si>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</si>
  <si>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</si>
  <si>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</si>
  <si>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</si>
  <si>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</si>
  <si>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</si>
  <si>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</si>
  <si>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</si>
  <si>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</si>
  <si>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</si>
  <si>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</si>
  <si>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</si>
  <si>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</si>
  <si>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</si>
  <si>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</si>
  <si>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</si>
  <si>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</si>
  <si>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</si>
  <si>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</si>
  <si>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</si>
  <si>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</si>
  <si>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</si>
  <si>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</si>
  <si>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</si>
  <si>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</si>
  <si>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</si>
  <si>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</si>
  <si>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</si>
  <si>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</si>
  <si>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</si>
  <si>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</si>
  <si>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</si>
  <si>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</si>
  <si>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</si>
  <si>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</si>
  <si>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</si>
  <si>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</si>
  <si>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</si>
  <si>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</si>
  <si>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</si>
  <si>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</si>
  <si>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</si>
  <si>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</si>
  <si>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</si>
  <si>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</si>
  <si>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</si>
  <si>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</si>
  <si>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</si>
  <si>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</si>
  <si>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</si>
  <si>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</si>
  <si>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</si>
  <si>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</si>
  <si>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</si>
  <si>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</si>
  <si>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</si>
  <si>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</si>
  <si>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</si>
  <si>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</si>
  <si>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</si>
  <si>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</si>
  <si>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</si>
  <si>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</si>
  <si>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</si>
  <si>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</si>
  <si>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</si>
  <si>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</si>
  <si>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</si>
  <si>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</si>
  <si>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</si>
  <si>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</si>
  <si>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</si>
  <si>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</si>
  <si>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</si>
  <si>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</si>
  <si>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</si>
  <si>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</si>
  <si>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</si>
  <si>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</si>
  <si>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</si>
  <si>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</si>
  <si>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</si>
  <si>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</si>
  <si>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</si>
  <si>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</si>
  <si>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</si>
  <si>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</si>
  <si>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</si>
  <si>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</si>
  <si>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</si>
  <si>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</si>
  <si>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</si>
  <si>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</si>
  <si>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</si>
  <si>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</si>
  <si>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</si>
  <si>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</si>
  <si>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</si>
  <si>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</si>
  <si>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</si>
  <si>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</si>
  <si>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</si>
  <si>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</si>
  <si>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</si>
  <si>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</si>
  <si>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</si>
  <si>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</si>
  <si>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</si>
  <si>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</si>
  <si>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</si>
  <si>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</si>
  <si>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</si>
  <si>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</si>
  <si>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</si>
  <si>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</si>
  <si>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</si>
  <si>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</si>
  <si>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</si>
  <si>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</si>
  <si>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</si>
  <si>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</si>
  <si>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</si>
  <si>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</si>
  <si>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</si>
  <si>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</si>
  <si>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</si>
  <si>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</si>
  <si>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</si>
  <si>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</si>
  <si>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</si>
  <si>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</si>
  <si>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</si>
  <si>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</si>
  <si>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</si>
  <si>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</si>
  <si>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</si>
  <si>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</si>
  <si>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</si>
  <si>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</si>
  <si>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</si>
  <si>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</si>
  <si>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</si>
  <si>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</si>
  <si>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</si>
  <si>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</si>
  <si>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</si>
  <si>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</si>
  <si>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</si>
  <si>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</si>
  <si>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</si>
  <si>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</si>
  <si>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</si>
  <si>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</si>
  <si>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</si>
  <si>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</si>
  <si>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</si>
  <si>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</si>
  <si>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</si>
  <si>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</si>
  <si>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</si>
  <si>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</si>
  <si>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</si>
  <si>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</si>
  <si>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</si>
  <si>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</si>
  <si>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</si>
  <si>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</si>
  <si>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</si>
  <si>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</si>
  <si>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</si>
  <si>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</si>
  <si>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</si>
  <si>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</si>
  <si>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</si>
  <si>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</si>
  <si>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</si>
  <si>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</si>
  <si>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</si>
  <si>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</si>
  <si>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</si>
  <si>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</si>
  <si>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</si>
  <si>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</si>
  <si>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</si>
  <si>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</si>
  <si>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</si>
  <si>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</si>
  <si>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</si>
  <si>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</si>
  <si>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</si>
  <si>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</si>
  <si>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</si>
  <si>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</si>
  <si>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</si>
  <si>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</si>
  <si>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</si>
  <si>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</si>
  <si>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</si>
  <si>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</si>
  <si>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</si>
  <si>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</si>
  <si>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</si>
  <si>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</si>
  <si>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</si>
  <si>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</si>
  <si>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</si>
  <si>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</si>
  <si>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</si>
  <si>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</si>
  <si>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</si>
  <si>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</si>
  <si>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</si>
  <si>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</si>
  <si>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</si>
  <si>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</si>
  <si>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</si>
  <si>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</si>
  <si>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</si>
  <si>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</si>
  <si>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</si>
  <si>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</si>
  <si>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</si>
  <si>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</si>
  <si>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</si>
  <si>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</si>
  <si>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</si>
  <si>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</si>
  <si>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</si>
  <si>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</si>
  <si>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</si>
  <si>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</si>
  <si>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</si>
  <si>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</si>
  <si>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</si>
  <si>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</si>
  <si>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</si>
  <si>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</si>
  <si>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</si>
  <si>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</si>
  <si>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</si>
  <si>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</si>
  <si>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</si>
  <si>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</si>
  <si>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</si>
  <si>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</si>
  <si>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</si>
  <si>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</si>
  <si>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</si>
  <si>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</si>
  <si>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</si>
  <si>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</si>
  <si>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</si>
  <si>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</si>
  <si>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</si>
  <si>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</si>
  <si>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</si>
  <si>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</si>
  <si>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</si>
  <si>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</si>
  <si>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</si>
  <si>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</si>
  <si>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</si>
  <si>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</si>
  <si>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</si>
  <si>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</si>
  <si>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</si>
  <si>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</si>
  <si>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</si>
  <si>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</si>
  <si>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</si>
  <si>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</si>
  <si>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</si>
  <si>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</si>
  <si>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</si>
  <si>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</si>
  <si>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</si>
  <si>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</si>
  <si>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</si>
  <si>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</si>
  <si>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</si>
  <si>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</si>
  <si>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</si>
  <si>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</si>
  <si>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</si>
  <si>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</si>
  <si>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</si>
  <si>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</si>
  <si>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</si>
  <si>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</si>
  <si>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</si>
  <si>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</si>
  <si>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</si>
  <si>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</si>
  <si>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</si>
  <si>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</si>
  <si>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</si>
  <si>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</si>
  <si>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</si>
  <si>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</si>
  <si>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</si>
  <si>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</si>
  <si>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</si>
  <si>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</si>
  <si>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</si>
  <si>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</si>
  <si>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</si>
  <si>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</si>
  <si>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</si>
  <si>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</si>
  <si>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</si>
  <si>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</si>
  <si>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</si>
  <si>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</si>
  <si>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</si>
  <si>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</si>
  <si>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</si>
  <si>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</si>
  <si>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</si>
  <si>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</si>
  <si>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</si>
  <si>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</si>
  <si>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</si>
  <si>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</si>
  <si>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</si>
  <si>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</si>
  <si>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</si>
  <si>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</si>
  <si>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</si>
  <si>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</si>
  <si>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</si>
  <si>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</si>
  <si>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</si>
  <si>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</si>
  <si>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</si>
  <si>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</si>
  <si>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</si>
  <si>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</si>
  <si>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</si>
  <si>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</si>
  <si>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</si>
  <si>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</si>
  <si>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</si>
  <si>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</si>
  <si>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</si>
  <si>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</si>
  <si>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</si>
  <si>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</si>
  <si>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</si>
  <si>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</si>
  <si>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</si>
  <si>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</si>
  <si>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</si>
  <si>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</si>
  <si>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</si>
  <si>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</si>
  <si>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</si>
  <si>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</si>
  <si>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</si>
  <si>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</si>
  <si>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</si>
  <si>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</si>
  <si>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</si>
  <si>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</si>
  <si>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</si>
  <si>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</si>
  <si>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</si>
  <si>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</si>
  <si>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</si>
  <si>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</si>
  <si>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</si>
  <si>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</si>
  <si>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</si>
  <si>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</si>
  <si>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</si>
  <si>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</si>
  <si>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</si>
  <si>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</si>
  <si>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</si>
  <si>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</si>
  <si>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</si>
  <si>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</si>
  <si>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</si>
  <si>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</si>
  <si>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</si>
  <si>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</si>
  <si>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</si>
  <si>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</si>
  <si>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</si>
  <si>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</si>
  <si>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</si>
  <si>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</si>
  <si>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</si>
  <si>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</si>
  <si>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</si>
  <si>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</si>
  <si>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</si>
  <si>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</si>
  <si>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</si>
  <si>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</si>
  <si>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</si>
  <si>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</si>
  <si>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</si>
  <si>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</si>
  <si>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</si>
  <si>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</si>
  <si>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</si>
  <si>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</si>
  <si>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</si>
  <si>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</si>
  <si>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</si>
  <si>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</si>
  <si>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</si>
  <si>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</si>
  <si>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</si>
  <si>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</si>
  <si>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</si>
  <si>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</si>
  <si>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</si>
  <si>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</si>
  <si>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</si>
  <si>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</si>
  <si>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</si>
  <si>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</si>
  <si>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</si>
  <si>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</si>
  <si>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</si>
  <si>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</si>
  <si>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</si>
  <si>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</si>
  <si>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</si>
  <si>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</si>
  <si>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</si>
  <si>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</si>
  <si>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</si>
  <si>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</si>
  <si>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</si>
  <si>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</si>
  <si>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</si>
  <si>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</si>
  <si>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</si>
  <si>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</si>
  <si>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</si>
  <si>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</si>
  <si>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</si>
  <si>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</si>
  <si>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</si>
  <si>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</si>
  <si>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</si>
  <si>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</si>
  <si>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</si>
  <si>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</si>
  <si>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</si>
  <si>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</si>
  <si>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</si>
  <si>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</si>
  <si>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</si>
  <si>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</si>
  <si>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</si>
  <si>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</si>
  <si>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</si>
  <si>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</si>
  <si>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</si>
  <si>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</si>
  <si>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</si>
  <si>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</si>
  <si>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</si>
  <si>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</si>
  <si>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</si>
  <si>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</si>
  <si>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</si>
  <si>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</si>
  <si>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</si>
  <si>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</si>
  <si>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</si>
  <si>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</si>
  <si>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</si>
  <si>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</si>
  <si>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</si>
  <si>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</si>
  <si>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</si>
  <si>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</si>
  <si>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</si>
  <si>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</si>
  <si>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</si>
  <si>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</si>
  <si>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</si>
  <si>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</si>
  <si>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</si>
  <si>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</si>
  <si>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</si>
  <si>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</si>
  <si>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</si>
  <si>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</si>
  <si>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</si>
  <si>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</si>
  <si>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</si>
  <si>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</si>
  <si>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</si>
  <si>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</si>
  <si>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</si>
  <si>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</si>
  <si>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</si>
  <si>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</si>
  <si>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</si>
  <si>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</si>
  <si>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</si>
  <si>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</si>
  <si>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</si>
  <si>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</si>
  <si>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</si>
  <si>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</si>
  <si>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</si>
  <si>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</si>
  <si>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</si>
  <si>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</si>
  <si>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</si>
  <si>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</si>
  <si>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</si>
  <si>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</si>
  <si>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</si>
  <si>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</si>
  <si>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</si>
  <si>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</si>
  <si>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</si>
  <si>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</si>
  <si>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</si>
  <si>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</si>
  <si>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</si>
  <si>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</si>
  <si>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</si>
  <si>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</si>
  <si>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</si>
  <si>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</si>
  <si>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</si>
  <si>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</si>
  <si>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</si>
  <si>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</si>
  <si>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</si>
  <si>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</si>
  <si>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</si>
  <si>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</si>
  <si>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</si>
  <si>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</si>
  <si>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</si>
  <si>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</si>
  <si>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</si>
  <si>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</si>
  <si>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</si>
  <si>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</si>
  <si>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</si>
  <si>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</si>
  <si>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</si>
  <si>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</si>
  <si>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</si>
  <si>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</si>
  <si>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</si>
  <si>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</si>
  <si>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</si>
  <si>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</si>
  <si>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</si>
  <si>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</si>
  <si>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</si>
  <si>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</si>
  <si>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</si>
  <si>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</si>
  <si>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</si>
  <si>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</si>
  <si>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</si>
  <si>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</si>
  <si>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</si>
  <si>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</si>
  <si>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</si>
  <si>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</si>
  <si>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</si>
  <si>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</si>
  <si>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</si>
  <si>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</si>
  <si>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</si>
  <si>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</si>
  <si>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</si>
  <si>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</si>
  <si>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</si>
  <si>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</si>
  <si>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</si>
  <si>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</si>
  <si>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</si>
  <si>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</si>
  <si>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</si>
  <si>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</si>
  <si>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</si>
  <si>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</si>
  <si>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</si>
  <si>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</si>
  <si>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</si>
  <si>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</si>
  <si>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</si>
  <si>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</si>
  <si>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</si>
  <si>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</si>
  <si>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</si>
  <si>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</si>
  <si>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</si>
  <si>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</si>
  <si>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</si>
  <si>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</si>
  <si>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</si>
  <si>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</si>
  <si>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</si>
  <si>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</si>
  <si>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</si>
  <si>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</si>
  <si>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</si>
  <si>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</si>
  <si>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</si>
  <si>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</si>
  <si>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</si>
  <si>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</si>
  <si>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</si>
  <si>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</si>
  <si>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</si>
  <si>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</si>
  <si>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</si>
  <si>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</si>
  <si>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</si>
  <si>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</si>
  <si>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</si>
  <si>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</si>
  <si>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</si>
  <si>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</si>
  <si>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</si>
  <si>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</si>
  <si>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</si>
  <si>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</si>
  <si>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</si>
  <si>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</si>
  <si>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</si>
  <si>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</si>
  <si>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</si>
  <si>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</si>
  <si>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</si>
  <si>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</si>
  <si>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</si>
  <si>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</si>
  <si>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</si>
  <si>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</si>
  <si>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</si>
  <si>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</si>
  <si>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</si>
  <si>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</si>
  <si>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</si>
  <si>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</si>
  <si>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</si>
  <si>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</si>
  <si>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</si>
  <si>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</si>
  <si>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</si>
  <si>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</si>
  <si>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</si>
  <si>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</si>
  <si>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</si>
  <si>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</si>
  <si>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</si>
  <si>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</si>
  <si>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</si>
  <si>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</si>
  <si>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</si>
  <si>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</si>
  <si>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</si>
  <si>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</si>
  <si>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</si>
  <si>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</si>
  <si>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</si>
  <si>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</si>
  <si>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</si>
  <si>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</si>
  <si>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</si>
  <si>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</si>
  <si>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</si>
  <si>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</si>
  <si>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</si>
  <si>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</si>
  <si>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</si>
  <si>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</si>
  <si>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</si>
  <si>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</si>
  <si>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</si>
  <si>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</si>
  <si>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</si>
  <si>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</si>
  <si>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</si>
  <si>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</si>
  <si>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</si>
  <si>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</si>
  <si>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</si>
  <si>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</si>
  <si>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</si>
  <si>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</si>
  <si>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</si>
  <si>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</si>
  <si>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</si>
  <si>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</si>
  <si>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</si>
  <si>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</si>
  <si>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</si>
  <si>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</si>
  <si>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</si>
  <si>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</si>
  <si>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</si>
  <si>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</si>
  <si>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</si>
  <si>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</si>
  <si>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</si>
  <si>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</si>
  <si>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</si>
  <si>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</si>
  <si>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</si>
  <si>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</si>
  <si>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</si>
  <si>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</si>
  <si>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</si>
  <si>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</si>
  <si>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</si>
  <si>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</si>
  <si>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</si>
  <si>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</si>
  <si>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</si>
  <si>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</si>
  <si>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</si>
  <si>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</si>
  <si>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</si>
  <si>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</si>
  <si>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</si>
  <si>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</si>
  <si>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</si>
  <si>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</si>
  <si>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</si>
  <si>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</si>
  <si>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</si>
  <si>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</si>
  <si>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</si>
  <si>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</si>
  <si>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</si>
  <si>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</si>
  <si>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</si>
  <si>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</si>
  <si>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</si>
  <si>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</si>
  <si>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</si>
  <si>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</si>
  <si>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</si>
  <si>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</si>
  <si>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</si>
  <si>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</si>
  <si>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</si>
  <si>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</si>
  <si>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</si>
  <si>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</si>
  <si>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</si>
  <si>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</si>
  <si>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</si>
  <si>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</si>
  <si>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</si>
  <si>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</si>
  <si>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</si>
  <si>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</si>
  <si>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</si>
  <si>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</si>
  <si>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</si>
  <si>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</si>
  <si>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</si>
  <si>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</si>
  <si>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</si>
  <si>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</si>
  <si>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</si>
  <si>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</si>
  <si>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</si>
  <si>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</si>
  <si>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</si>
  <si>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</si>
  <si>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</si>
  <si>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</si>
  <si>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</si>
  <si>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</si>
  <si>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</si>
  <si>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</si>
  <si>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</si>
  <si>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</si>
  <si>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</si>
  <si>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</si>
  <si>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</si>
  <si>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</si>
  <si>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</si>
  <si>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</si>
  <si>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</si>
  <si>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</si>
  <si>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</si>
  <si>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</si>
  <si>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</si>
  <si>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</si>
  <si>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</si>
  <si>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</si>
  <si>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</si>
  <si>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</si>
  <si>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</si>
  <si>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</si>
  <si>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</si>
  <si>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</si>
  <si>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</si>
  <si>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</si>
  <si>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</si>
  <si>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</si>
  <si>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</si>
  <si>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</si>
  <si>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</si>
  <si>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</si>
  <si>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</si>
  <si>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</si>
  <si>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</si>
  <si>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</si>
  <si>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</si>
  <si>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</si>
  <si>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</si>
  <si>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</si>
  <si>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</si>
  <si>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</si>
  <si>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</si>
  <si>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</si>
  <si>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</si>
  <si>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</si>
  <si>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</si>
  <si>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</si>
  <si>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</si>
  <si>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</si>
  <si>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</si>
  <si>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</si>
  <si>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</si>
  <si>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</si>
  <si>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</si>
  <si>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</si>
  <si>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</si>
  <si>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</si>
  <si>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</si>
  <si>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</si>
  <si>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</si>
  <si>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</si>
  <si>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</si>
  <si>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</si>
  <si>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</si>
  <si>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</si>
  <si>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</si>
  <si>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</si>
  <si>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</si>
  <si>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</si>
  <si>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</si>
  <si>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</si>
  <si>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</si>
  <si>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</si>
  <si>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</si>
  <si>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</si>
  <si>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</si>
  <si>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</si>
  <si>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</si>
  <si>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</si>
  <si>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</si>
  <si>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</si>
  <si>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</si>
  <si>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</si>
  <si>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</si>
  <si>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</si>
  <si>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</si>
  <si>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</si>
  <si>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</si>
  <si>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</si>
  <si>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</si>
  <si>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</si>
  <si>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</si>
  <si>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</si>
  <si>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</si>
  <si>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</si>
  <si>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</si>
  <si>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</si>
  <si>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</si>
  <si>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</si>
  <si>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</si>
  <si>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</si>
  <si>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</si>
  <si>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</si>
  <si>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</si>
  <si>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</si>
  <si>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</si>
  <si>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</si>
  <si>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</si>
  <si>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</si>
  <si>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</si>
  <si>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</si>
  <si>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</si>
  <si>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</si>
  <si>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</si>
  <si>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</si>
  <si>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</si>
  <si>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</si>
  <si>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</si>
  <si>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</si>
  <si>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</si>
  <si>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</si>
  <si>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</si>
  <si>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</si>
  <si>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</si>
  <si>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</si>
  <si>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</si>
  <si>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</si>
  <si>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</si>
  <si>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</si>
  <si>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</si>
  <si>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</si>
  <si>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</si>
  <si>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</si>
  <si>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</si>
  <si>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</si>
  <si>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</si>
  <si>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</si>
  <si>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</si>
  <si>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</si>
  <si>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</si>
  <si>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</si>
  <si>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</si>
  <si>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</si>
  <si>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</si>
  <si>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</si>
  <si>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</si>
  <si>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</si>
  <si>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</si>
  <si>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</si>
  <si>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</si>
  <si>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</si>
  <si>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</si>
  <si>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</si>
  <si>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</si>
  <si>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</si>
  <si>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</si>
  <si>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</si>
  <si>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</si>
  <si>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</si>
  <si>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</si>
  <si>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</si>
  <si>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</si>
  <si>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</si>
  <si>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</si>
  <si>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</si>
  <si>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</si>
  <si>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</si>
  <si>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</si>
  <si>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</si>
  <si>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</si>
  <si>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</si>
  <si>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</si>
  <si>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</si>
  <si>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</si>
  <si>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</si>
  <si>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</si>
  <si>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</si>
  <si>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</si>
  <si>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</si>
  <si>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</si>
  <si>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</si>
  <si>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</si>
  <si>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</si>
  <si>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</si>
  <si>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</si>
  <si>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</si>
  <si>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</si>
  <si>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</si>
  <si>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</si>
  <si>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</si>
  <si>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</si>
  <si>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</si>
  <si>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</si>
  <si>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</si>
  <si>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</si>
  <si>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</si>
  <si>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</si>
  <si>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</si>
  <si>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</si>
  <si>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</si>
  <si>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</si>
  <si>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</si>
  <si>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</si>
  <si>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</si>
  <si>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</si>
  <si>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</si>
  <si>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</si>
  <si>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</si>
  <si>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</si>
  <si>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</si>
  <si>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</si>
  <si>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</si>
  <si>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</si>
  <si>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</si>
  <si>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</si>
  <si>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</si>
  <si>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</si>
  <si>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</si>
  <si>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</si>
  <si>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</si>
  <si>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</si>
  <si>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</si>
  <si>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</si>
  <si>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</si>
  <si>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</si>
  <si>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</si>
  <si>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</si>
  <si>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</si>
  <si>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</si>
  <si>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</si>
  <si>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</si>
  <si>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</si>
  <si>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</si>
  <si>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</si>
  <si>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</si>
  <si>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</si>
  <si>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</si>
  <si>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</si>
  <si>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</si>
  <si>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</si>
  <si>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</si>
  <si>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</si>
  <si>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</si>
  <si>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</si>
  <si>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</si>
  <si>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</si>
  <si>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</si>
  <si>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</si>
  <si>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</si>
  <si>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</si>
  <si>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</si>
  <si>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</si>
  <si>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</si>
  <si>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</si>
  <si>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</si>
  <si>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</si>
  <si>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</si>
  <si>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</si>
  <si>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</si>
  <si>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</si>
  <si>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</si>
  <si>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</si>
  <si>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</si>
  <si>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</si>
  <si>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</si>
  <si>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</si>
  <si>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</si>
  <si>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</si>
  <si>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</si>
  <si>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</si>
  <si>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</si>
  <si>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</si>
  <si>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</si>
  <si>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</si>
  <si>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</si>
  <si>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</si>
  <si>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</si>
  <si>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</si>
  <si>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</si>
  <si>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</si>
  <si>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</si>
  <si>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</si>
  <si>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</si>
  <si>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</si>
  <si>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</si>
  <si>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</si>
  <si>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</si>
  <si>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</si>
  <si>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</si>
  <si>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</si>
  <si>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</si>
  <si>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</si>
  <si>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</si>
  <si>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</si>
  <si>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</si>
  <si>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</si>
  <si>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</si>
  <si>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</si>
  <si>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</si>
  <si>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</si>
  <si>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</si>
  <si>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</si>
  <si>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</si>
  <si>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</si>
  <si>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</si>
  <si>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</si>
  <si>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</si>
  <si>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</si>
  <si>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</si>
  <si>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</si>
  <si>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</si>
  <si>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</si>
  <si>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</si>
  <si>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</si>
  <si>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</si>
  <si>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</si>
  <si>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</si>
  <si>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</si>
  <si>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</si>
  <si>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</si>
  <si>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</si>
  <si>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</si>
  <si>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</si>
  <si>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</si>
  <si>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</si>
  <si>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</si>
  <si>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</si>
  <si>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</si>
  <si>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</si>
  <si>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</si>
  <si>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</si>
  <si>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</si>
  <si>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</si>
  <si>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</si>
  <si>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</si>
  <si>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</si>
  <si>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</si>
  <si>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</si>
  <si>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</si>
  <si>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</si>
  <si>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</si>
  <si>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</si>
  <si>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</si>
  <si>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</si>
  <si>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</si>
  <si>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</si>
  <si>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</si>
  <si>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</si>
  <si>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</si>
  <si>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</si>
  <si>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</si>
  <si>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</si>
  <si>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</si>
  <si>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</si>
  <si>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</si>
  <si>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</si>
  <si>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</si>
  <si>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</si>
  <si>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</si>
  <si>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</si>
  <si>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</si>
  <si>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</si>
  <si>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</si>
  <si>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</si>
  <si>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</si>
  <si>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</si>
  <si>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</si>
  <si>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</si>
  <si>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</si>
  <si>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</si>
  <si>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</si>
  <si>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</si>
  <si>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</si>
  <si>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</si>
  <si>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</si>
  <si>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</si>
  <si>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</si>
  <si>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</si>
  <si>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</si>
  <si>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</si>
  <si>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</si>
  <si>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</si>
  <si>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</si>
  <si>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</si>
  <si>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</si>
  <si>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</si>
  <si>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</si>
  <si>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</si>
  <si>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</si>
  <si>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</si>
  <si>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</si>
  <si>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</si>
  <si>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</si>
  <si>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</si>
  <si>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</si>
  <si>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</si>
  <si>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</si>
  <si>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</si>
  <si>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</si>
  <si>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</si>
  <si>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</si>
  <si>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</si>
  <si>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</si>
  <si>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</si>
  <si>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</si>
  <si>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</si>
  <si>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</si>
  <si>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</si>
  <si>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</si>
  <si>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</si>
  <si>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</si>
  <si>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</si>
  <si>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</si>
  <si>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</si>
  <si>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</si>
  <si>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</si>
  <si>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</si>
  <si>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</si>
  <si>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</si>
  <si>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</si>
  <si>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</si>
  <si>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</si>
  <si>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</si>
  <si>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</si>
  <si>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</si>
  <si>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</si>
  <si>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</si>
  <si>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</si>
  <si>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</si>
  <si>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</si>
  <si>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</si>
  <si>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</si>
  <si>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</si>
  <si>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</si>
  <si>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</si>
  <si>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</si>
  <si>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</si>
  <si>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</si>
  <si>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</si>
  <si>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</si>
  <si>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</si>
  <si>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</si>
  <si>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</si>
  <si>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</si>
  <si>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</si>
  <si>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</si>
  <si>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</si>
  <si>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</si>
  <si>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</si>
  <si>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</si>
  <si>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</si>
  <si>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</si>
  <si>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</si>
  <si>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</si>
  <si>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</si>
  <si>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</si>
  <si>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</si>
  <si>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</si>
  <si>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</si>
  <si>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</si>
  <si>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</si>
  <si>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</si>
  <si>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</si>
  <si>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</si>
  <si>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</si>
  <si>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</si>
  <si>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</si>
  <si>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</si>
  <si>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</si>
  <si>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</si>
  <si>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</si>
  <si>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</si>
  <si>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</si>
  <si>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</si>
  <si>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</si>
  <si>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</si>
  <si>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</si>
  <si>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</si>
  <si>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</si>
  <si>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</si>
  <si>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</si>
  <si>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</si>
  <si>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</si>
  <si>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</si>
  <si>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</si>
  <si>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</si>
  <si>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</si>
  <si>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</si>
  <si>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</si>
  <si>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</si>
  <si>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</si>
  <si>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</si>
  <si>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</si>
  <si>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</si>
  <si>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</si>
  <si>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</si>
  <si>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</si>
  <si>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</si>
  <si>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</si>
  <si>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</si>
  <si>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</si>
  <si>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</si>
  <si>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</si>
  <si>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</si>
  <si>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</si>
  <si>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</si>
  <si>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</si>
  <si>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</si>
  <si>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</si>
  <si>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</si>
  <si>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</si>
  <si>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</si>
  <si>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</si>
  <si>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</si>
  <si>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</si>
  <si>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</si>
  <si>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</si>
  <si>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</si>
  <si>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</si>
  <si>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</si>
  <si>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</si>
  <si>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</si>
  <si>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</si>
  <si>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</si>
  <si>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</si>
  <si>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</si>
  <si>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</si>
  <si>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</si>
  <si>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</si>
  <si>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</si>
  <si>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</si>
  <si>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</si>
  <si>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</si>
  <si>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</si>
  <si>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</si>
  <si>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</si>
  <si>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</si>
  <si>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</si>
  <si>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</si>
  <si>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</si>
  <si>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</si>
  <si>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</si>
  <si>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</si>
  <si>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</si>
  <si>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</si>
  <si>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</si>
  <si>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</si>
  <si>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</si>
  <si>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</si>
  <si>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</si>
  <si>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</si>
  <si>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</si>
  <si>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</si>
  <si>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</si>
  <si>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</si>
  <si>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</si>
  <si>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</si>
  <si>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</si>
  <si>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</si>
  <si>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</si>
  <si>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</si>
  <si>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</si>
  <si>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</si>
  <si>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</si>
  <si>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</si>
  <si>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</si>
  <si>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</si>
  <si>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</si>
  <si>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</si>
  <si>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</si>
  <si>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</si>
  <si>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</si>
  <si>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</si>
  <si>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</si>
  <si>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</si>
  <si>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</si>
  <si>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</si>
  <si>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</si>
  <si>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</si>
  <si>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</si>
  <si>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</si>
  <si>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</si>
  <si>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</si>
  <si>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</si>
  <si>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</si>
  <si>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</si>
  <si>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</si>
  <si>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</si>
  <si>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</si>
  <si>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</si>
  <si>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</si>
  <si>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</si>
  <si>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</si>
  <si>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</si>
  <si>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</si>
  <si>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</si>
  <si>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</si>
  <si>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</si>
  <si>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</si>
  <si>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</si>
  <si>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</si>
  <si>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</si>
  <si>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</si>
  <si>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</si>
  <si>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</si>
  <si>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</si>
  <si>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</si>
  <si>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</si>
  <si>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</si>
  <si>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</si>
  <si>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</si>
  <si>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</si>
  <si>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</si>
  <si>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</si>
  <si>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</si>
  <si>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</si>
  <si>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</si>
  <si>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</si>
  <si>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</si>
  <si>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</si>
  <si>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</si>
  <si>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</si>
  <si>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</si>
  <si>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</si>
  <si>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</si>
  <si>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</si>
  <si>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</si>
  <si>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</si>
  <si>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</si>
  <si>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</si>
  <si>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</si>
  <si>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</si>
  <si>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</si>
  <si>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</si>
  <si>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</si>
  <si>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</si>
  <si>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</si>
  <si>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</si>
  <si>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</si>
  <si>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</si>
  <si>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</si>
  <si>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</si>
  <si>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</si>
  <si>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</si>
  <si>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</si>
  <si>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</si>
  <si>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</si>
  <si>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</si>
  <si>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</si>
  <si>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</si>
  <si>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</si>
  <si>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</si>
  <si>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</si>
  <si>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</si>
  <si>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</si>
  <si>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</si>
  <si>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</si>
  <si>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</si>
  <si>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</si>
  <si>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</si>
  <si>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</si>
  <si>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</si>
  <si>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</si>
  <si>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</si>
  <si>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</si>
  <si>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</si>
  <si>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</si>
  <si>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</si>
  <si>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</si>
  <si>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</si>
  <si>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</si>
  <si>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</si>
  <si>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</si>
  <si>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</si>
  <si>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</si>
  <si>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</si>
  <si>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</si>
  <si>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</si>
  <si>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</si>
  <si>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</si>
  <si>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</si>
  <si>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</si>
  <si>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</si>
  <si>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</si>
  <si>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</si>
  <si>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</si>
  <si>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</si>
  <si>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</si>
  <si>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</si>
  <si>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</si>
  <si>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</si>
  <si>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</si>
  <si>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</si>
  <si>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</si>
  <si>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</si>
  <si>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</si>
  <si>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</si>
  <si>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</si>
  <si>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</si>
  <si>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</si>
  <si>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</si>
  <si>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</si>
  <si>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</si>
  <si>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</si>
  <si>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</si>
  <si>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</si>
  <si>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</si>
  <si>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</si>
  <si>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</si>
  <si>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</si>
  <si>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</si>
  <si>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</si>
  <si>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</si>
  <si>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</si>
  <si>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</si>
  <si>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</si>
  <si>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</si>
  <si>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</si>
  <si>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</si>
  <si>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</si>
  <si>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</si>
  <si>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</si>
  <si>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</si>
  <si>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</si>
  <si>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</si>
  <si>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</si>
  <si>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</si>
  <si>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</si>
  <si>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</si>
  <si>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</si>
  <si>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</si>
  <si>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</si>
  <si>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</si>
  <si>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</si>
  <si>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</si>
  <si>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</si>
  <si>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</si>
  <si>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</si>
  <si>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</si>
  <si>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</si>
  <si>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</si>
  <si>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</si>
  <si>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</si>
  <si>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</si>
  <si>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</si>
  <si>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</si>
  <si>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</si>
  <si>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</si>
  <si>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</si>
  <si>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</si>
  <si>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</si>
  <si>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</si>
  <si>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</si>
  <si>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</si>
  <si>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</si>
  <si>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</si>
  <si>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</si>
  <si>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</si>
  <si>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</si>
  <si>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</si>
  <si>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</si>
  <si>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</si>
  <si>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</si>
  <si>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</si>
  <si>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</si>
  <si>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</si>
  <si>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</si>
  <si>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</si>
  <si>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</si>
  <si>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</si>
  <si>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</si>
  <si>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</si>
  <si>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</si>
  <si>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</si>
  <si>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</si>
  <si>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</si>
  <si>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</si>
  <si>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</si>
  <si>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</si>
  <si>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</si>
  <si>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</si>
  <si>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</si>
  <si>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</si>
  <si>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</si>
  <si>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</si>
  <si>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</si>
  <si>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</si>
  <si>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</si>
  <si>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</si>
  <si>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</si>
  <si>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</si>
  <si>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</si>
  <si>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</si>
  <si>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</si>
  <si>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</si>
  <si>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</si>
  <si>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</si>
  <si>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</si>
  <si>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</si>
  <si>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</si>
  <si>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</si>
  <si>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</si>
  <si>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</si>
  <si>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</si>
  <si>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</si>
  <si>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</si>
  <si>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</si>
  <si>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</si>
  <si>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</si>
  <si>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</si>
  <si>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</si>
  <si>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</si>
  <si>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</si>
  <si>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</si>
  <si>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</si>
  <si>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</si>
  <si>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</si>
  <si>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</si>
  <si>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</si>
  <si>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</si>
  <si>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</si>
  <si>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</si>
  <si>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</si>
  <si>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</si>
  <si>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</si>
  <si>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</si>
  <si>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</si>
  <si>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</si>
  <si>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</si>
  <si>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</si>
  <si>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</si>
  <si>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</si>
  <si>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</si>
  <si>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</si>
  <si>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</si>
  <si>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</si>
  <si>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</si>
  <si>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</si>
  <si>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</si>
  <si>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</si>
  <si>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</si>
  <si>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</si>
  <si>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</si>
  <si>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</si>
  <si>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</si>
  <si>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</si>
  <si>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</si>
  <si>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</si>
  <si>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</si>
  <si>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</si>
  <si>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</si>
  <si>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</si>
  <si>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</si>
  <si>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</si>
  <si>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</si>
  <si>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</si>
  <si>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</si>
  <si>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</si>
  <si>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</si>
  <si>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</si>
  <si>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</si>
  <si>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</si>
  <si>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</si>
  <si>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</si>
  <si>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</si>
  <si>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</si>
  <si>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</si>
  <si>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</si>
  <si>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</si>
  <si>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</si>
  <si>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</si>
  <si>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</si>
  <si>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</si>
  <si>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</si>
  <si>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</si>
  <si>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</si>
  <si>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</si>
  <si>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</si>
  <si>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</si>
  <si>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</si>
  <si>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</si>
  <si>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</si>
  <si>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</si>
  <si>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</si>
  <si>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</si>
  <si>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</si>
  <si>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</si>
  <si>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</si>
  <si>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</si>
  <si>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</si>
  <si>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</si>
  <si>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</si>
  <si>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</si>
  <si>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</si>
  <si>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</si>
  <si>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</si>
  <si>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</si>
  <si>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</si>
  <si>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</si>
  <si>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</si>
  <si>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</si>
  <si>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</si>
  <si>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</si>
  <si>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</si>
  <si>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</si>
  <si>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</si>
  <si>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</si>
  <si>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</si>
  <si>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</si>
  <si>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</si>
  <si>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</si>
  <si>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</si>
  <si>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</si>
  <si>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</si>
  <si>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</si>
  <si>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</si>
  <si>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</si>
  <si>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</si>
  <si>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</si>
  <si>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</si>
  <si>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</si>
  <si>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</si>
  <si>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</si>
  <si>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</si>
  <si>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</si>
  <si>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</si>
  <si>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</si>
  <si>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</si>
  <si>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</si>
  <si>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</si>
  <si>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</si>
  <si>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</si>
  <si>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</si>
  <si>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</si>
  <si>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</si>
  <si>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</si>
  <si>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</si>
  <si>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</si>
  <si>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</si>
  <si>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</si>
  <si>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</si>
  <si>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</si>
  <si>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</si>
  <si>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</si>
  <si>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</si>
  <si>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</si>
  <si>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</si>
  <si>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</si>
  <si>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</si>
  <si>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</si>
  <si>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</si>
  <si>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</si>
  <si>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</si>
  <si>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</si>
  <si>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</si>
  <si>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</si>
  <si>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</si>
  <si>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</si>
  <si>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</si>
  <si>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</si>
  <si>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</si>
  <si>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</si>
  <si>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</si>
  <si>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</si>
  <si>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</si>
  <si>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</si>
  <si>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</si>
  <si>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</si>
  <si>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</si>
  <si>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</si>
  <si>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</si>
  <si>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</si>
  <si>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</si>
  <si>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</si>
  <si>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</si>
  <si>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</si>
  <si>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</si>
  <si>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</si>
  <si>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</si>
  <si>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</si>
  <si>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</si>
  <si>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</si>
  <si>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</si>
  <si>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</si>
  <si>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</si>
  <si>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</si>
  <si>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</si>
  <si>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</si>
  <si>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</si>
  <si>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</si>
  <si>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</si>
  <si>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</si>
  <si>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</si>
  <si>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</si>
  <si>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</si>
  <si>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</si>
  <si>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</si>
  <si>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</si>
  <si>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</si>
  <si>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</si>
  <si>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</si>
  <si>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</si>
  <si>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</si>
  <si>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</si>
  <si>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</si>
  <si>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</si>
  <si>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</si>
  <si>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</si>
  <si>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</si>
  <si>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</si>
  <si>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</si>
  <si>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</si>
  <si>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</si>
  <si>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</si>
  <si>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</si>
  <si>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</si>
  <si>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</si>
  <si>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</si>
  <si>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</si>
  <si>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</si>
  <si>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</si>
  <si>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</si>
  <si>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</si>
  <si>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</si>
  <si>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</si>
  <si>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</si>
  <si>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</si>
  <si>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</si>
  <si>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</si>
  <si>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</si>
  <si>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</si>
  <si>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</si>
  <si>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</si>
  <si>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</si>
  <si>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</si>
  <si>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</si>
  <si>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</si>
  <si>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</si>
  <si>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</si>
  <si>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</si>
  <si>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</si>
  <si>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</si>
  <si>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</si>
  <si>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</si>
  <si>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</si>
  <si>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</si>
  <si>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</si>
  <si>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</si>
  <si>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</si>
  <si>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</si>
  <si>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</si>
  <si>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</si>
  <si>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</si>
  <si>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</si>
  <si>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</si>
  <si>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</si>
  <si>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</si>
  <si>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</si>
  <si>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</si>
  <si>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</si>
  <si>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</si>
  <si>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</si>
  <si>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</si>
  <si>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</si>
  <si>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</si>
  <si>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</si>
  <si>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</si>
  <si>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</si>
  <si>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</si>
  <si>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</si>
  <si>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</si>
  <si>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</si>
  <si>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</si>
  <si>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</si>
  <si>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</si>
  <si>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</si>
  <si>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</si>
  <si>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</si>
  <si>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</si>
  <si>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</si>
  <si>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</si>
  <si>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</si>
  <si>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</si>
  <si>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</si>
  <si>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</si>
  <si>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</si>
  <si>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</si>
  <si>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</si>
  <si>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</si>
  <si>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</si>
  <si>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</si>
  <si>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</si>
  <si>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</si>
  <si>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</si>
  <si>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</si>
  <si>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</si>
  <si>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</si>
  <si>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</si>
  <si>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</si>
  <si>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</si>
  <si>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</si>
  <si>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</si>
  <si>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</si>
  <si>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</si>
  <si>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</si>
  <si>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</si>
  <si>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</si>
  <si>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</si>
  <si>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</si>
  <si>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</si>
  <si>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</si>
  <si>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</si>
  <si>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</si>
  <si>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</si>
  <si>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</si>
  <si>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</si>
  <si>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</si>
  <si>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</si>
  <si>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</si>
  <si>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</si>
  <si>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</si>
  <si>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</si>
  <si>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</si>
  <si>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</si>
  <si>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</si>
  <si>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</si>
  <si>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</si>
  <si>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</si>
  <si>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</si>
  <si>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</si>
  <si>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</si>
  <si>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</si>
  <si>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</si>
  <si>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</si>
  <si>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</si>
  <si>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</si>
  <si>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</si>
  <si>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</si>
  <si>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</si>
  <si>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</si>
  <si>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</si>
  <si>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</si>
  <si>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</si>
  <si>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</si>
  <si>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</si>
  <si>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</si>
  <si>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</si>
  <si>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</si>
  <si>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</si>
  <si>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</si>
  <si>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</si>
  <si>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</si>
  <si>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</si>
  <si>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</si>
  <si>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</si>
  <si>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</si>
  <si>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</si>
  <si>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</si>
  <si>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</si>
  <si>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</si>
  <si>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</si>
  <si>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</si>
  <si>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</si>
  <si>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</si>
  <si>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</si>
  <si>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</si>
  <si>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</si>
  <si>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</si>
  <si>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</si>
  <si>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</si>
  <si>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</si>
  <si>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</si>
  <si>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</si>
  <si>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</si>
  <si>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</si>
  <si>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</si>
  <si>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</si>
  <si>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</si>
  <si>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</si>
  <si>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</si>
  <si>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</si>
  <si>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</si>
  <si>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</si>
  <si>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</si>
  <si>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</si>
  <si>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</si>
  <si>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</si>
  <si>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</si>
  <si>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</si>
  <si>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</si>
  <si>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</si>
  <si>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</si>
  <si>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</si>
  <si>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</si>
  <si>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</si>
  <si>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</si>
  <si>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</si>
  <si>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</si>
  <si>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</si>
  <si>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</si>
  <si>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</si>
  <si>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</si>
  <si>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</si>
  <si>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</si>
  <si>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</si>
  <si>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</si>
  <si>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</si>
  <si>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</si>
  <si>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</si>
  <si>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</si>
  <si>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</si>
  <si>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</si>
  <si>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</si>
  <si>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</si>
  <si>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</si>
  <si>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</si>
  <si>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</si>
  <si>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</si>
  <si>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</si>
  <si>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</si>
  <si>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</si>
  <si>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</si>
  <si>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</si>
  <si>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</si>
  <si>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</si>
  <si>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</si>
  <si>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</si>
  <si>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</si>
  <si>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</si>
  <si>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</si>
  <si>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</si>
  <si>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</si>
  <si>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</si>
  <si>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</si>
  <si>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</si>
  <si>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</si>
  <si>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</si>
  <si>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</si>
  <si>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</si>
  <si>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</si>
  <si>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</si>
  <si>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</si>
  <si>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</si>
  <si>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</si>
  <si>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</si>
  <si>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</si>
  <si>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</si>
  <si>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</si>
  <si>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</si>
  <si>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</si>
  <si>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</si>
  <si>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</si>
  <si>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</si>
  <si>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</si>
  <si>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</si>
  <si>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</si>
  <si>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</si>
  <si>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</si>
  <si>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</si>
  <si>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</si>
  <si>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</si>
  <si>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</si>
  <si>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</si>
  <si>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</si>
  <si>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</si>
  <si>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</si>
  <si>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</si>
  <si>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</si>
  <si>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</si>
  <si>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</si>
  <si>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</si>
  <si>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</si>
  <si>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</si>
  <si>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</si>
  <si>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</si>
  <si>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</si>
  <si>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</si>
  <si>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</si>
  <si>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</si>
  <si>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</si>
  <si>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</si>
  <si>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</si>
  <si>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</si>
  <si>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</si>
  <si>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</si>
  <si>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</si>
  <si>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</si>
  <si>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</si>
  <si>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</si>
  <si>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</si>
  <si>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</si>
  <si>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</si>
  <si>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</si>
  <si>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</si>
  <si>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</si>
  <si>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</si>
  <si>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</si>
  <si>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</si>
  <si>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</si>
  <si>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</si>
  <si>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</si>
  <si>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</si>
  <si>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</si>
  <si>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</si>
  <si>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</si>
  <si>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</si>
  <si>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</si>
  <si>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</si>
  <si>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</si>
  <si>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</si>
  <si>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</si>
  <si>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</si>
  <si>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</si>
  <si>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</si>
  <si>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</si>
  <si>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</si>
  <si>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</si>
  <si>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</si>
  <si>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</si>
  <si>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</si>
  <si>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</si>
  <si>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</si>
  <si>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</si>
  <si>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</si>
  <si>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</si>
  <si>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</si>
  <si>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</si>
  <si>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</si>
  <si>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</si>
  <si>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</si>
  <si>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</si>
  <si>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</si>
  <si>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</si>
  <si>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</si>
  <si>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</si>
  <si>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</si>
  <si>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</si>
  <si>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</si>
  <si>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</si>
  <si>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</si>
  <si>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</si>
  <si>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</si>
  <si>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</si>
  <si>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</si>
  <si>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</si>
  <si>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</si>
  <si>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</si>
  <si>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</si>
  <si>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</si>
  <si>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</si>
  <si>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</si>
  <si>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</si>
  <si>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</si>
  <si>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</si>
  <si>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</si>
  <si>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</si>
  <si>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</si>
  <si>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</si>
  <si>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</si>
  <si>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</si>
  <si>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</si>
  <si>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</si>
  <si>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</si>
  <si>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</si>
  <si>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</si>
  <si>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</si>
  <si>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</si>
  <si>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</si>
  <si>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</si>
  <si>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</si>
  <si>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</si>
  <si>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</si>
  <si>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</si>
  <si>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</si>
  <si>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</si>
  <si>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</si>
  <si>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</si>
  <si>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</si>
  <si>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</si>
  <si>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</si>
  <si>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</si>
  <si>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</si>
  <si>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</si>
  <si>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</si>
  <si>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</si>
  <si>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</si>
  <si>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</si>
  <si>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</si>
  <si>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</si>
  <si>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</si>
  <si>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</si>
  <si>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</si>
  <si>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</si>
  <si>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</si>
  <si>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</si>
  <si>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</si>
  <si>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</si>
  <si>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</si>
  <si>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</si>
  <si>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</si>
  <si>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</si>
  <si>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</si>
  <si>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</si>
  <si>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</si>
  <si>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</si>
  <si>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</si>
  <si>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</si>
  <si>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</si>
  <si>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</si>
  <si>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</si>
  <si>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</si>
  <si>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</si>
  <si>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</si>
  <si>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</si>
  <si>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</si>
  <si>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</si>
  <si>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</si>
  <si>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</si>
  <si>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</si>
  <si>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</si>
  <si>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</si>
  <si>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</si>
  <si>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</si>
  <si>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</si>
  <si>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</si>
  <si>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</si>
  <si>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</si>
  <si>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</si>
  <si>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</si>
  <si>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</si>
  <si>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</si>
  <si>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</si>
  <si>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</si>
  <si>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</si>
  <si>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</si>
  <si>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</si>
  <si>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</si>
  <si>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</si>
  <si>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</si>
  <si>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</si>
  <si>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</si>
  <si>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</si>
  <si>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</si>
  <si>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</si>
  <si>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</si>
  <si>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</si>
  <si>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</si>
  <si>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</si>
  <si>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</si>
  <si>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</si>
  <si>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</si>
  <si>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</si>
  <si>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</si>
  <si>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</si>
  <si>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</si>
  <si>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</si>
  <si>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</si>
  <si>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</si>
  <si>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</si>
  <si>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</si>
  <si>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</si>
  <si>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</si>
  <si>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</si>
  <si>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</si>
  <si>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</si>
  <si>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</si>
  <si>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</si>
  <si>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</si>
  <si>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</si>
  <si>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</si>
  <si>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</si>
  <si>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</si>
  <si>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</si>
  <si>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</si>
  <si>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</si>
  <si>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</si>
  <si>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</si>
  <si>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</si>
  <si>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</si>
  <si>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</si>
  <si>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</si>
  <si>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</si>
  <si>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</si>
  <si>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</si>
  <si>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</si>
  <si>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</si>
  <si>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</si>
  <si>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</si>
  <si>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</si>
  <si>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</si>
  <si>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</si>
  <si>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</si>
  <si>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</si>
  <si>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</si>
  <si>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</si>
  <si>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</si>
  <si>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</si>
  <si>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</si>
  <si>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</si>
  <si>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</si>
  <si>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</si>
  <si>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</si>
  <si>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</si>
  <si>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</si>
  <si>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</si>
  <si>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</si>
  <si>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</si>
  <si>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</si>
  <si>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</si>
  <si>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</si>
  <si>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</si>
  <si>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</si>
  <si>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</si>
  <si>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</si>
  <si>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</si>
  <si>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</si>
  <si>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</si>
  <si>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</si>
  <si>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</si>
  <si>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</si>
  <si>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</si>
  <si>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</si>
  <si>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</si>
  <si>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</si>
  <si>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</si>
  <si>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</si>
  <si>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</si>
  <si>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</si>
  <si>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</si>
  <si>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</si>
  <si>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</si>
  <si>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</si>
  <si>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</si>
  <si>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</si>
  <si>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</si>
  <si>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</si>
  <si>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</si>
  <si>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</si>
  <si>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</si>
  <si>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</si>
  <si>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</si>
  <si>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</si>
  <si>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</si>
  <si>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</si>
  <si>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</si>
  <si>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</si>
  <si>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</si>
  <si>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</si>
  <si>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</si>
  <si>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</si>
  <si>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</si>
  <si>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</si>
  <si>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</si>
  <si>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</si>
  <si>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</si>
  <si>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</si>
  <si>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</si>
  <si>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</si>
  <si>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</si>
  <si>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</si>
  <si>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</si>
  <si>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</si>
  <si>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</si>
  <si>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</si>
  <si>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</si>
  <si>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</si>
  <si>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</si>
  <si>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</si>
  <si>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</si>
  <si>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</si>
  <si>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</si>
  <si>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</si>
  <si>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</si>
  <si>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</si>
  <si>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</si>
  <si>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</si>
  <si>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</si>
  <si>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</si>
  <si>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</si>
  <si>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</si>
  <si>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</si>
  <si>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</si>
  <si>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</si>
  <si>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</si>
  <si>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</si>
  <si>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</si>
  <si>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</si>
  <si>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</si>
  <si>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</si>
  <si>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</si>
  <si>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</si>
  <si>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</si>
  <si>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</si>
  <si>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</si>
  <si>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</si>
  <si>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</si>
  <si>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</si>
  <si>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</si>
  <si>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</si>
  <si>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</si>
  <si>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</si>
  <si>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</si>
  <si>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</si>
  <si>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</si>
  <si>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</si>
  <si>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</si>
  <si>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</si>
  <si>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</si>
  <si>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</si>
  <si>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</si>
  <si>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</si>
  <si>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</si>
  <si>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</si>
  <si>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</si>
  <si>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</si>
  <si>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</si>
  <si>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</si>
  <si>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</si>
  <si>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</si>
  <si>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</si>
  <si>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</si>
  <si>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</si>
  <si>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</si>
  <si>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</si>
  <si>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</si>
  <si>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</si>
  <si>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</si>
  <si>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</si>
  <si>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</si>
  <si>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</si>
  <si>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</si>
  <si>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</si>
  <si>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</si>
  <si>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</si>
  <si>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</si>
  <si>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</si>
  <si>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</si>
  <si>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</si>
  <si>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</si>
  <si>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</si>
  <si>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</si>
  <si>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</si>
  <si>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</si>
  <si>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</si>
  <si>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</si>
  <si>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</si>
  <si>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</si>
  <si>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</si>
  <si>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</si>
  <si>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</si>
  <si>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</si>
  <si>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</si>
  <si>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</si>
  <si>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</si>
  <si>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</si>
  <si>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</si>
  <si>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</si>
  <si>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</si>
  <si>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</si>
  <si>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</si>
  <si>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</si>
  <si>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</si>
  <si>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</si>
  <si>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</si>
  <si>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</si>
  <si>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</si>
  <si>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</si>
  <si>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</si>
  <si>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</si>
  <si>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</si>
  <si>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</si>
  <si>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</si>
  <si>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</si>
  <si>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</si>
  <si>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</si>
  <si>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</si>
  <si>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</si>
  <si>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</si>
  <si>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</si>
  <si>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</si>
  <si>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</si>
  <si>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</si>
  <si>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</si>
  <si>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</si>
  <si>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</si>
  <si>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</si>
  <si>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</si>
  <si>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</si>
  <si>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</si>
  <si>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</si>
  <si>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</si>
  <si>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</si>
  <si>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</si>
  <si>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</si>
  <si>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</si>
  <si>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</si>
  <si>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</si>
  <si>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</si>
  <si>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</si>
  <si>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</si>
  <si>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</si>
  <si>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</si>
  <si>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</si>
  <si>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</si>
  <si>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</si>
  <si>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</si>
  <si>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</si>
  <si>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</si>
  <si>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</si>
  <si>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</si>
  <si>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</si>
  <si>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</si>
  <si>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</si>
  <si>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</si>
  <si>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</si>
  <si>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</si>
  <si>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</si>
  <si>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</si>
  <si>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</si>
  <si>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</si>
  <si>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</si>
  <si>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</si>
  <si>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</si>
  <si>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</si>
  <si>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</si>
  <si>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</si>
  <si>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</si>
  <si>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</si>
  <si>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</si>
  <si>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</si>
  <si>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</si>
  <si>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</si>
  <si>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</si>
  <si>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</si>
  <si>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</si>
  <si>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</si>
  <si>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</si>
  <si>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</si>
  <si>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</si>
  <si>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</si>
  <si>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</si>
  <si>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</si>
  <si>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</si>
  <si>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</si>
  <si>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</si>
  <si>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</si>
  <si>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</si>
  <si>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</si>
  <si>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</si>
  <si>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</si>
  <si>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</si>
  <si>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</si>
  <si>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</si>
  <si>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</si>
  <si>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</si>
  <si>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</si>
  <si>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</si>
  <si>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</si>
  <si>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</si>
  <si>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</si>
  <si>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</si>
  <si>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</si>
  <si>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</si>
  <si>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</si>
  <si>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</si>
  <si>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</si>
  <si>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</si>
  <si>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</si>
  <si>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</si>
  <si>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</si>
  <si>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</si>
  <si>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</si>
  <si>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</si>
  <si>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</si>
  <si>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</si>
  <si>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</si>
  <si>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</si>
  <si>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</si>
  <si>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</si>
  <si>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</si>
  <si>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</si>
  <si>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</si>
  <si>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</si>
  <si>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</si>
  <si>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</si>
  <si>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</si>
  <si>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</si>
  <si>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</si>
  <si>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</si>
  <si>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</si>
  <si>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</si>
  <si>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</si>
  <si>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</si>
  <si>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</si>
  <si>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</si>
  <si>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</si>
  <si>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</si>
  <si>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</si>
  <si>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</si>
  <si>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</si>
  <si>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</si>
  <si>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</si>
  <si>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</si>
  <si>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</si>
  <si>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</si>
  <si>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</si>
  <si>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</si>
  <si>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</si>
  <si>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</si>
  <si>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</si>
  <si>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</si>
  <si>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</si>
  <si>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</si>
  <si>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</si>
  <si>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</si>
  <si>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</si>
  <si>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</si>
  <si>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</si>
  <si>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</si>
  <si>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</si>
  <si>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</si>
  <si>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</si>
  <si>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</si>
  <si>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</si>
  <si>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</si>
  <si>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</si>
  <si>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</si>
  <si>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</si>
  <si>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</si>
  <si>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</si>
  <si>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</si>
  <si>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</si>
  <si>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</si>
  <si>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</si>
  <si>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</si>
  <si>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</si>
  <si>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</si>
  <si>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</si>
  <si>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</si>
  <si>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</si>
  <si>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</si>
  <si>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</si>
  <si>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</si>
  <si>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</si>
  <si>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</si>
  <si>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</si>
  <si>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</si>
  <si>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</si>
  <si>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</si>
  <si>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</si>
  <si>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</si>
  <si>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</si>
  <si>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</si>
  <si>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</si>
  <si>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</si>
  <si>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</si>
  <si>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</si>
  <si>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</si>
  <si>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</si>
  <si>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</si>
  <si>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</si>
  <si>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</si>
  <si>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</si>
  <si>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</si>
  <si>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</si>
  <si>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</si>
  <si>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</si>
  <si>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</si>
  <si>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</si>
  <si>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</si>
  <si>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</si>
  <si>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</si>
  <si>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</si>
  <si>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</si>
  <si>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</si>
  <si>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</si>
  <si>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</si>
  <si>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</si>
  <si>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</si>
  <si>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</si>
  <si>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</si>
  <si>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</si>
  <si>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</si>
  <si>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</si>
  <si>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</si>
  <si>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</si>
  <si>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</si>
  <si>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</si>
  <si>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</si>
  <si>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</si>
  <si>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</si>
  <si>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</si>
  <si>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</si>
  <si>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</si>
  <si>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</si>
  <si>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</si>
  <si>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</si>
  <si>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</si>
  <si>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</si>
  <si>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</si>
  <si>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</si>
  <si>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</si>
  <si>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</si>
  <si>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</si>
  <si>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</si>
  <si>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</si>
  <si>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</si>
  <si>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</si>
  <si>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</si>
  <si>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</si>
  <si>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</si>
  <si>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</si>
  <si>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</si>
  <si>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</si>
  <si>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</si>
  <si>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</si>
  <si>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</si>
  <si>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</si>
  <si>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</si>
  <si>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</si>
  <si>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</si>
  <si>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</si>
  <si>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</si>
  <si>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</si>
  <si>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</si>
  <si>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</si>
  <si>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</si>
  <si>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</si>
  <si>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</si>
  <si>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</si>
  <si>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</si>
  <si>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</si>
  <si>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</si>
  <si>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</si>
  <si>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</si>
  <si>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</si>
  <si>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</si>
  <si>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</si>
  <si>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</si>
  <si>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</si>
  <si>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</si>
  <si>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</si>
  <si>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</si>
  <si>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</si>
  <si>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</si>
  <si>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</si>
  <si>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</si>
  <si>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</si>
  <si>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</si>
  <si>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</si>
  <si>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</si>
  <si>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</si>
  <si>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</si>
  <si>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</si>
  <si>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</si>
  <si>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</si>
  <si>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</si>
  <si>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</si>
  <si>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</si>
  <si>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</si>
  <si>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</si>
  <si>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</si>
  <si>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</si>
  <si>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</si>
  <si>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</si>
  <si>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</si>
  <si>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</si>
  <si>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</si>
  <si>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</si>
  <si>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</si>
  <si>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</si>
  <si>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</si>
  <si>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</si>
  <si>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</si>
  <si>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</si>
  <si>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</si>
  <si>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</si>
  <si>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</si>
  <si>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</si>
  <si>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</si>
  <si>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</si>
  <si>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</si>
  <si>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</si>
  <si>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</si>
  <si>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</si>
  <si>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</si>
  <si>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</si>
  <si>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</si>
  <si>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</si>
  <si>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</si>
  <si>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</si>
  <si>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</si>
  <si>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</si>
  <si>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</si>
  <si>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</si>
  <si>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</si>
  <si>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</si>
  <si>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</si>
  <si>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</si>
  <si>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</si>
  <si>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</si>
  <si>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</si>
  <si>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</si>
  <si>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</si>
  <si>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</si>
  <si>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</si>
  <si>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</si>
  <si>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</si>
  <si>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</si>
  <si>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</si>
  <si>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</si>
  <si>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</si>
  <si>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</si>
  <si>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</si>
  <si>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</si>
  <si>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</si>
  <si>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</si>
  <si>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</si>
  <si>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</si>
  <si>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</si>
  <si>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</si>
  <si>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</si>
  <si>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</si>
  <si>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</si>
  <si>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</si>
  <si>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</si>
  <si>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</si>
  <si>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</si>
  <si>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</si>
  <si>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</si>
  <si>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</si>
  <si>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</si>
  <si>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</si>
  <si>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</si>
  <si>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</si>
  <si>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</si>
  <si>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</si>
  <si>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</si>
  <si>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</si>
  <si>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</si>
  <si>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</si>
  <si>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</si>
  <si>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</si>
  <si>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</si>
  <si>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</si>
  <si>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</si>
  <si>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</si>
  <si>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</si>
  <si>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</si>
  <si>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</si>
  <si>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</si>
  <si>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</si>
  <si>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</si>
  <si>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</si>
  <si>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</si>
  <si>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</si>
  <si>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</si>
  <si>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</si>
  <si>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</si>
  <si>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</si>
  <si>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</si>
  <si>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</si>
  <si>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</si>
  <si>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</si>
  <si>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</si>
  <si>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</si>
  <si>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</si>
  <si>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</si>
  <si>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</si>
  <si>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</si>
  <si>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</si>
  <si>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</si>
  <si>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</si>
  <si>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</si>
  <si>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</si>
  <si>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</si>
  <si>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</si>
  <si>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</si>
  <si>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</si>
  <si>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</si>
  <si>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</si>
  <si>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</si>
  <si>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</si>
  <si>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</si>
  <si>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</si>
  <si>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</si>
  <si>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</si>
  <si>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</si>
  <si>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</si>
  <si>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</si>
  <si>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</si>
  <si>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</si>
  <si>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</si>
  <si>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</si>
  <si>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</si>
  <si>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</si>
  <si>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</si>
  <si>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</si>
  <si>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</si>
  <si>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</si>
  <si>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</si>
  <si>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</si>
  <si>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</si>
  <si>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</si>
  <si>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</si>
  <si>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</si>
  <si>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</si>
  <si>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</si>
  <si>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</si>
  <si>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</si>
  <si>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</si>
  <si>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</si>
  <si>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</si>
  <si>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</si>
  <si>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</si>
  <si>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</si>
  <si>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</si>
  <si>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</si>
  <si>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</si>
  <si>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</si>
  <si>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</si>
  <si>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</si>
  <si>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</si>
  <si>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</si>
  <si>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</si>
  <si>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</si>
  <si>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</si>
  <si>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</si>
  <si>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</si>
  <si>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</si>
  <si>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</si>
  <si>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</si>
  <si>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</si>
  <si>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</si>
  <si>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</si>
  <si>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</si>
  <si>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</si>
  <si>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</si>
  <si>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</si>
  <si>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</si>
  <si>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</si>
  <si>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</si>
  <si>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</si>
  <si>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</si>
  <si>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</si>
  <si>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</si>
  <si>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</si>
  <si>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</si>
  <si>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</si>
  <si>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</si>
  <si>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</si>
  <si>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</si>
  <si>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</si>
  <si>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</si>
  <si>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</si>
  <si>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</si>
  <si>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</si>
  <si>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</si>
  <si>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</si>
  <si>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</si>
  <si>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</si>
  <si>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</si>
  <si>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</si>
  <si>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</si>
  <si>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</si>
  <si>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</si>
  <si>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</si>
  <si>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</si>
  <si>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</si>
  <si>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</si>
  <si>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</si>
  <si>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</si>
  <si>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</si>
  <si>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</si>
  <si>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</si>
  <si>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</si>
  <si>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</si>
  <si>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</si>
  <si>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</si>
  <si>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</si>
  <si>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</si>
  <si>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</si>
  <si>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</si>
  <si>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</si>
  <si>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</si>
  <si>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</si>
  <si>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</si>
  <si>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</si>
  <si>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</si>
  <si>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</si>
  <si>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</si>
  <si>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</si>
  <si>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</si>
  <si>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</si>
  <si>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</si>
  <si>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</si>
  <si>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</si>
  <si>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</si>
  <si>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</si>
  <si>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</si>
  <si>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</si>
  <si>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</si>
  <si>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</si>
  <si>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</si>
  <si>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</si>
  <si>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</si>
  <si>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</si>
  <si>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</si>
  <si>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</si>
  <si>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</si>
  <si>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</si>
  <si>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</si>
  <si>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</si>
  <si>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</si>
  <si>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</si>
  <si>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</si>
  <si>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</si>
  <si>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</si>
  <si>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</si>
  <si>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</si>
  <si>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</si>
  <si>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</si>
  <si>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</si>
  <si>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</si>
  <si>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</si>
  <si>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</si>
  <si>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</si>
  <si>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</si>
  <si>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</si>
  <si>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</si>
  <si>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</si>
  <si>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</si>
  <si>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</si>
  <si>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</si>
  <si>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</si>
  <si>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</si>
  <si>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</si>
  <si>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</si>
  <si>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</si>
  <si>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</si>
  <si>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</si>
  <si>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</si>
  <si>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</si>
  <si>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</si>
  <si>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</si>
  <si>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</si>
  <si>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</si>
  <si>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</si>
  <si>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</si>
  <si>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</si>
  <si>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</si>
  <si>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</si>
  <si>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</si>
  <si>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</si>
  <si>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</si>
  <si>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</si>
  <si>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</si>
  <si>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</si>
  <si>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</si>
  <si>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</si>
  <si>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</si>
  <si>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</si>
  <si>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</si>
  <si>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</si>
  <si>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</si>
  <si>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</si>
  <si>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</si>
  <si>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</si>
  <si>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</si>
  <si>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</si>
  <si>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</si>
  <si>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</si>
  <si>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</si>
  <si>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</si>
  <si>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</si>
  <si>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</si>
  <si>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</si>
  <si>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</si>
  <si>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</si>
  <si>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</si>
  <si>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</si>
  <si>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</si>
  <si>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</si>
  <si>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</si>
  <si>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</si>
  <si>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</si>
  <si>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</si>
  <si>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</si>
  <si>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</si>
  <si>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</si>
  <si>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</si>
  <si>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</si>
  <si>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</si>
  <si>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</si>
  <si>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</si>
  <si>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</si>
  <si>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</si>
  <si>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</si>
  <si>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</si>
  <si>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</si>
  <si>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</si>
  <si>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</si>
  <si>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</si>
  <si>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</si>
  <si>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</si>
  <si>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</si>
  <si>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</si>
  <si>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</si>
  <si>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</si>
  <si>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</si>
  <si>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</si>
  <si>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</si>
  <si>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</si>
  <si>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</si>
  <si>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</si>
  <si>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</si>
  <si>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</si>
  <si>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</si>
  <si>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</si>
  <si>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</si>
  <si>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</si>
  <si>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</si>
  <si>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</si>
  <si>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</si>
  <si>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</si>
  <si>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</si>
  <si>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</si>
  <si>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</si>
  <si>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</si>
  <si>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</si>
  <si>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</si>
  <si>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</si>
  <si>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</si>
  <si>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</si>
  <si>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</si>
  <si>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</si>
  <si>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</si>
  <si>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</si>
  <si>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</si>
  <si>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</si>
  <si>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</si>
  <si>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</si>
  <si>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</si>
  <si>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</si>
  <si>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</si>
  <si>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</si>
  <si>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</si>
  <si>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</si>
  <si>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</si>
  <si>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</si>
  <si>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</si>
  <si>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</si>
  <si>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</si>
  <si>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</si>
  <si>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</si>
  <si>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</si>
  <si>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</si>
  <si>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</si>
  <si>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</si>
  <si>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</si>
  <si>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</si>
  <si>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</si>
  <si>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</si>
  <si>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</si>
  <si>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</si>
  <si>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</si>
  <si>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</si>
  <si>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</si>
  <si>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</si>
  <si>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</si>
  <si>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</si>
  <si>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</si>
  <si>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</si>
  <si>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</si>
  <si>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</si>
  <si>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</si>
  <si>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</si>
  <si>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</si>
  <si>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</si>
  <si>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</si>
  <si>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</si>
  <si>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</si>
  <si>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</si>
  <si>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</si>
  <si>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</si>
  <si>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</si>
  <si>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</si>
  <si>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</si>
  <si>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</si>
  <si>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</si>
  <si>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</si>
  <si>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</si>
  <si>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</si>
  <si>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</si>
  <si>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</si>
  <si>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</si>
  <si>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</si>
  <si>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</si>
  <si>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</si>
  <si>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</si>
  <si>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</si>
  <si>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</si>
  <si>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</si>
  <si>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</si>
  <si>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</si>
  <si>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</si>
  <si>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</si>
  <si>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</si>
  <si>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</si>
  <si>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</si>
  <si>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</si>
  <si>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</si>
  <si>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</si>
  <si>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</si>
  <si>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</si>
  <si>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</si>
  <si>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</si>
  <si>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</si>
  <si>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</si>
  <si>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</si>
  <si>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</si>
  <si>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</si>
  <si>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</si>
  <si>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</si>
  <si>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</si>
  <si>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</si>
  <si>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</si>
  <si>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</si>
  <si>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</si>
  <si>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</si>
  <si>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</si>
  <si>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</si>
  <si>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</si>
  <si>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</si>
  <si>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</si>
  <si>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</si>
  <si>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</si>
  <si>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</si>
  <si>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</si>
  <si>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</si>
  <si>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</si>
  <si>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</si>
  <si>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</si>
  <si>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</si>
  <si>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</si>
  <si>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</si>
  <si>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</si>
  <si>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</si>
  <si>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</si>
  <si>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</si>
  <si>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</si>
  <si>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</si>
  <si>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</si>
  <si>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</si>
  <si>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</si>
  <si>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</si>
  <si>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</si>
  <si>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</si>
  <si>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</si>
  <si>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</si>
  <si>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</si>
  <si>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</si>
  <si>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</si>
  <si>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</si>
  <si>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</si>
  <si>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</si>
  <si>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</si>
  <si>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</si>
  <si>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</si>
  <si>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</si>
  <si>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</si>
  <si>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</si>
  <si>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</si>
  <si>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</si>
  <si>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</si>
  <si>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</si>
  <si>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</si>
  <si>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</si>
  <si>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</si>
  <si>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</si>
  <si>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</si>
  <si>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</si>
  <si>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</si>
  <si>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</si>
  <si>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</si>
  <si>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</si>
  <si>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</si>
  <si>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</si>
  <si>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</si>
  <si>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</si>
  <si>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</si>
  <si>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</si>
  <si>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</si>
  <si>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</si>
  <si>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</si>
  <si>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</si>
  <si>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</si>
  <si>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</si>
  <si>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</si>
  <si>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</si>
  <si>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</si>
  <si>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</si>
  <si>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</si>
  <si>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</si>
  <si>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</si>
  <si>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</si>
  <si>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</si>
  <si>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</si>
  <si>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</si>
  <si>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</si>
  <si>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</si>
  <si>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</si>
  <si>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</si>
  <si>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</si>
  <si>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</si>
  <si>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</si>
  <si>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</si>
  <si>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</si>
  <si>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</si>
  <si>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</si>
  <si>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</si>
  <si>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</si>
  <si>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</si>
  <si>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</si>
  <si>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</si>
  <si>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</si>
  <si>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</si>
  <si>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</si>
  <si>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</si>
  <si>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</si>
  <si>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</si>
  <si>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</si>
  <si>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</si>
  <si>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</si>
  <si>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</si>
  <si>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</si>
  <si>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</si>
  <si>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</si>
  <si>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</si>
  <si>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</si>
  <si>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</si>
  <si>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</si>
  <si>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</si>
  <si>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</si>
  <si>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</si>
  <si>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</si>
  <si>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</si>
  <si>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</si>
  <si>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</si>
  <si>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</si>
  <si>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</si>
  <si>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</si>
  <si>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</si>
  <si>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</si>
  <si>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</si>
  <si>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</si>
  <si>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</si>
  <si>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</si>
  <si>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</si>
  <si>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</si>
  <si>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</si>
  <si>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</si>
  <si>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</si>
  <si>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</si>
  <si>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</si>
  <si>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</si>
  <si>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</si>
  <si>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</si>
  <si>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</si>
  <si>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</si>
  <si>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</si>
  <si>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</si>
  <si>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</si>
  <si>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</si>
  <si>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</si>
  <si>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</si>
  <si>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</si>
  <si>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</si>
  <si>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</si>
  <si>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</si>
  <si>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</si>
  <si>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</si>
  <si>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</si>
  <si>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</si>
  <si>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</si>
  <si>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</si>
  <si>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</si>
  <si>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</si>
  <si>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</si>
  <si>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</si>
  <si>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</si>
  <si>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</si>
  <si>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</si>
  <si>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</si>
  <si>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</si>
  <si>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</si>
  <si>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</si>
  <si>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</si>
  <si>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</si>
  <si>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</si>
  <si>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</si>
  <si>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</si>
  <si>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</si>
  <si>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</si>
  <si>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</si>
  <si>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</si>
  <si>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</si>
  <si>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</si>
  <si>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</si>
  <si>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</si>
  <si>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</si>
  <si>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</si>
  <si>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</si>
  <si>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</si>
  <si>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</si>
  <si>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</si>
  <si>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</si>
  <si>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</si>
  <si>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</si>
  <si>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</si>
  <si>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</si>
  <si>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</si>
  <si>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</si>
  <si>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</si>
  <si>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</si>
  <si>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</si>
  <si>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</si>
  <si>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</si>
  <si>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</si>
  <si>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</si>
  <si>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</si>
  <si>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</si>
  <si>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</si>
  <si>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</si>
  <si>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</si>
  <si>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</si>
  <si>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</si>
  <si>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</si>
  <si>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</si>
  <si>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</si>
  <si>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</si>
  <si>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</si>
  <si>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</si>
  <si>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</si>
  <si>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</si>
  <si>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</si>
  <si>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</si>
  <si>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</si>
  <si>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</si>
  <si>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</si>
  <si>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</si>
  <si>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</si>
  <si>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</si>
  <si>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</si>
  <si>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</si>
  <si>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</si>
  <si>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</si>
  <si>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</si>
  <si>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</si>
  <si>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</si>
  <si>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</si>
  <si>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</si>
  <si>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</si>
  <si>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</si>
  <si>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</si>
  <si>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</si>
  <si>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</si>
  <si>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</si>
  <si>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</si>
  <si>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</si>
  <si>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</si>
  <si>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</si>
  <si>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</si>
  <si>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</si>
  <si>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</si>
  <si>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</si>
  <si>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</si>
  <si>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</si>
  <si>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</si>
  <si>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</si>
  <si>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</si>
  <si>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</si>
  <si>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</si>
  <si>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</si>
  <si>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</si>
  <si>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</si>
  <si>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</si>
  <si>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</si>
  <si>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</si>
  <si>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</si>
  <si>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</si>
  <si>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</si>
  <si>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</si>
  <si>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</si>
  <si>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</si>
  <si>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</si>
  <si>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</si>
  <si>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</si>
  <si>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</si>
  <si>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</si>
  <si>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</si>
  <si>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</si>
  <si>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</si>
  <si>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</si>
  <si>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</si>
  <si>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</si>
  <si>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</si>
  <si>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</si>
  <si>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</si>
  <si>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</si>
  <si>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</si>
  <si>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</si>
  <si>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</si>
  <si>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</si>
  <si>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</si>
  <si>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</si>
  <si>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</si>
  <si>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</si>
  <si>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</si>
  <si>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</si>
  <si>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</si>
  <si>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</si>
  <si>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</si>
  <si>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</si>
  <si>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</si>
  <si>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</si>
  <si>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</si>
  <si>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</si>
  <si>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</si>
  <si>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</si>
  <si>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</si>
  <si>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</si>
  <si>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</si>
  <si>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</si>
  <si>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</si>
  <si>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</si>
  <si>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</si>
  <si>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</si>
  <si>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</si>
  <si>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</si>
  <si>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</si>
  <si>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</si>
  <si>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</si>
  <si>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</si>
  <si>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</si>
  <si>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</si>
  <si>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</si>
  <si>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</si>
  <si>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</si>
  <si>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</si>
  <si>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</si>
  <si>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</si>
  <si>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</si>
  <si>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</si>
  <si>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</si>
  <si>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</si>
  <si>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</si>
  <si>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</si>
  <si>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</si>
  <si>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</si>
  <si>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</si>
  <si>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</si>
  <si>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</si>
  <si>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</si>
  <si>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</si>
  <si>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</si>
  <si>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</si>
  <si>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</si>
  <si>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</si>
  <si>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</si>
  <si>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</si>
  <si>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</si>
  <si>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</si>
  <si>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</si>
  <si>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</si>
  <si>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</si>
  <si>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</si>
  <si>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</si>
  <si>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</si>
  <si>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</si>
  <si>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</si>
  <si>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</si>
  <si>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</si>
  <si>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</si>
  <si>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</si>
  <si>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</si>
  <si>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</si>
  <si>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</si>
  <si>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</si>
  <si>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</si>
  <si>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</si>
  <si>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</si>
  <si>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</si>
  <si>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</si>
  <si>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</si>
  <si>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</si>
  <si>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</si>
  <si>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</si>
  <si>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</si>
  <si>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</si>
  <si>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</si>
  <si>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</si>
  <si>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</si>
  <si>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</si>
  <si>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</si>
  <si>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</si>
  <si>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</si>
  <si>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</si>
  <si>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</si>
  <si>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</si>
  <si>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</si>
  <si>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</si>
  <si>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</si>
  <si>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</si>
  <si>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</si>
  <si>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</si>
  <si>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</si>
  <si>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</si>
  <si>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</si>
  <si>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</si>
  <si>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</si>
  <si>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</si>
  <si>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</si>
  <si>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</si>
  <si>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</si>
  <si>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</si>
  <si>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</si>
  <si>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</si>
  <si>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</si>
  <si>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</si>
  <si>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</si>
  <si>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</si>
  <si>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</si>
  <si>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</si>
  <si>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</si>
  <si>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</si>
  <si>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</si>
  <si>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</si>
  <si>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</si>
  <si>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</si>
  <si>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</si>
  <si>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</si>
  <si>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</si>
  <si>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</si>
  <si>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</si>
  <si>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</si>
  <si>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</si>
  <si>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</si>
  <si>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</si>
  <si>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</si>
  <si>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</si>
  <si>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</si>
  <si>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</si>
  <si>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</si>
  <si>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</si>
  <si>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</si>
  <si>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</si>
  <si>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</si>
  <si>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</si>
  <si>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</si>
  <si>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</si>
  <si>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</si>
  <si>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</si>
  <si>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</si>
  <si>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</si>
  <si>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</si>
  <si>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</si>
  <si>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</si>
  <si>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</si>
  <si>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</si>
  <si>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</si>
  <si>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</si>
  <si>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</si>
  <si>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</si>
  <si>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</si>
  <si>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</si>
  <si>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</si>
  <si>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</si>
  <si>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</si>
  <si>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</si>
  <si>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</si>
  <si>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</si>
  <si>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</si>
  <si>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</si>
  <si>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</si>
  <si>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</si>
  <si>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</si>
  <si>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</si>
  <si>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</si>
  <si>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</si>
  <si>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</si>
  <si>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</si>
  <si>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</si>
  <si>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</si>
  <si>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</si>
  <si>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</si>
  <si>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</si>
  <si>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</si>
  <si>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</si>
  <si>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</si>
  <si>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</si>
  <si>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</si>
  <si>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</si>
  <si>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</si>
  <si>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</si>
  <si>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</si>
  <si>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</si>
  <si>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</si>
  <si>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</si>
  <si>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</si>
  <si>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</si>
  <si>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</si>
  <si>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</si>
  <si>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</si>
  <si>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</si>
  <si>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</si>
  <si>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</si>
  <si>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</si>
  <si>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</si>
  <si>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</si>
  <si>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</si>
  <si>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</si>
  <si>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</si>
  <si>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</si>
  <si>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</si>
  <si>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</si>
  <si>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</si>
  <si>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</si>
  <si>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</si>
  <si>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</si>
  <si>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</si>
  <si>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</si>
  <si>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</si>
  <si>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</si>
  <si>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</si>
  <si>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</si>
  <si>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</si>
  <si>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</si>
  <si>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</si>
  <si>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</si>
  <si>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</si>
  <si>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</si>
  <si>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</si>
  <si>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</si>
  <si>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</si>
  <si>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</si>
  <si>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</si>
  <si>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</si>
  <si>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</si>
  <si>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</si>
  <si>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</si>
  <si>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</si>
  <si>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</si>
  <si>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</si>
  <si>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</si>
  <si>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</si>
  <si>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</si>
  <si>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</si>
  <si>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</si>
  <si>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</si>
  <si>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</si>
  <si>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</si>
  <si>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</si>
  <si>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</si>
  <si>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</si>
  <si>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</si>
  <si>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</si>
  <si>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</si>
  <si>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</si>
  <si>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</si>
  <si>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</si>
  <si>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</si>
  <si>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</si>
  <si>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</si>
  <si>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</si>
  <si>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</si>
  <si>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</si>
  <si>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</si>
  <si>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</si>
  <si>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</si>
  <si>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</si>
  <si>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</si>
  <si>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</si>
  <si>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</si>
  <si>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</si>
  <si>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</si>
  <si>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</si>
  <si>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</si>
  <si>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</si>
  <si>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</si>
  <si>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</si>
  <si>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</si>
  <si>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</si>
  <si>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</si>
  <si>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</si>
  <si>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</si>
  <si>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</si>
  <si>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</si>
  <si>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</si>
  <si>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</si>
  <si>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</si>
  <si>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</si>
  <si>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</si>
  <si>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</si>
  <si>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</si>
  <si>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</si>
  <si>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</si>
  <si>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</si>
  <si>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</si>
  <si>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</si>
  <si>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</si>
  <si>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</si>
  <si>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</si>
  <si>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</si>
  <si>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</si>
  <si>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</si>
  <si>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</si>
  <si>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</si>
  <si>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</si>
  <si>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</si>
  <si>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</si>
  <si>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</si>
  <si>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</si>
  <si>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</si>
  <si>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</si>
  <si>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</si>
  <si>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</si>
  <si>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</si>
  <si>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</si>
  <si>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</si>
  <si>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</si>
  <si>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</si>
  <si>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</si>
  <si>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</si>
  <si>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</si>
  <si>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</si>
  <si>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</si>
  <si>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</si>
  <si>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</si>
  <si>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</si>
  <si>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</si>
  <si>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</si>
  <si>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</si>
  <si>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</si>
  <si>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</si>
  <si>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</si>
  <si>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</si>
  <si>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</si>
  <si>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</si>
  <si>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</si>
  <si>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</si>
  <si>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</si>
  <si>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</si>
  <si>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</si>
  <si>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</si>
  <si>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</si>
  <si>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</si>
  <si>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</si>
  <si>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</si>
  <si>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</si>
  <si>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</si>
  <si>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</si>
  <si>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</si>
  <si>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</si>
  <si>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</si>
  <si>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</si>
  <si>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</si>
  <si>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</si>
  <si>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</si>
  <si>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</si>
  <si>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</si>
  <si>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</si>
  <si>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</si>
  <si>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</si>
  <si>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</si>
  <si>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</si>
  <si>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</si>
  <si>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</si>
  <si>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</si>
  <si>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</si>
  <si>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</si>
  <si>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</si>
  <si>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</si>
  <si>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</si>
  <si>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</si>
  <si>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</si>
  <si>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</si>
  <si>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</si>
  <si>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</si>
  <si>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</si>
  <si>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</si>
  <si>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</si>
  <si>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</si>
  <si>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</si>
  <si>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</si>
  <si>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</si>
  <si>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</si>
  <si>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</si>
  <si>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</si>
  <si>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</si>
  <si>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</si>
  <si>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</si>
  <si>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</si>
  <si>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</si>
  <si>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</si>
  <si>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</si>
  <si>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</si>
  <si>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</si>
  <si>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</si>
  <si>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</si>
  <si>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</si>
  <si>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</si>
  <si>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</si>
  <si>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</si>
  <si>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</si>
  <si>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</si>
  <si>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</si>
  <si>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</si>
  <si>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</si>
  <si>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</si>
  <si>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</si>
  <si>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</si>
  <si>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</si>
  <si>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</si>
  <si>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</si>
  <si>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</si>
  <si>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</si>
  <si>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</si>
  <si>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</si>
  <si>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</si>
  <si>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</si>
  <si>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</si>
  <si>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</si>
  <si>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</si>
  <si>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</si>
  <si>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</si>
  <si>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</si>
  <si>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</si>
  <si>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</si>
  <si>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</si>
  <si>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</si>
  <si>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</si>
  <si>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</si>
  <si>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</si>
  <si>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</si>
  <si>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</si>
  <si>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</si>
  <si>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</si>
  <si>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</si>
  <si>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</si>
  <si>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</si>
  <si>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</si>
  <si>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</si>
  <si>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</si>
  <si>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</si>
  <si>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</si>
  <si>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</si>
  <si>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</si>
  <si>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</si>
  <si>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</si>
  <si>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</si>
  <si>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</si>
  <si>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</si>
  <si>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</si>
  <si>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</si>
  <si>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</si>
  <si>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</si>
  <si>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</si>
  <si>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</si>
  <si>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</si>
  <si>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</si>
  <si>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</si>
  <si>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</si>
  <si>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</si>
  <si>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</si>
  <si>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</si>
  <si>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</si>
  <si>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</si>
  <si>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</si>
  <si>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</si>
  <si>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</si>
  <si>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</si>
  <si>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</si>
  <si>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</si>
  <si>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</si>
  <si>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</si>
  <si>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</si>
  <si>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</si>
  <si>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</si>
  <si>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</si>
  <si>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</si>
  <si>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</si>
  <si>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</si>
  <si>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</si>
  <si>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</si>
  <si>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</si>
  <si>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</si>
  <si>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</si>
  <si>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</si>
  <si>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</si>
  <si>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</si>
  <si>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</si>
  <si>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</si>
  <si>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</si>
  <si>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</si>
  <si>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</si>
  <si>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</si>
  <si>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</si>
  <si>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</si>
  <si>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</si>
  <si>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</si>
  <si>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</si>
  <si>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</si>
  <si>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</si>
  <si>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</si>
  <si>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</si>
  <si>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</si>
  <si>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</si>
  <si>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</si>
  <si>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</si>
  <si>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</si>
  <si>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</si>
  <si>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</si>
  <si>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</si>
  <si>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</si>
  <si>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</si>
  <si>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</si>
  <si>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</si>
  <si>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</si>
  <si>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</si>
  <si>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</si>
  <si>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</si>
  <si>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</si>
  <si>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</si>
  <si>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</si>
  <si>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</si>
  <si>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</si>
  <si>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</si>
  <si>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</si>
  <si>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</si>
  <si>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</si>
  <si>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</si>
  <si>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</si>
  <si>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</si>
  <si>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</si>
  <si>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</si>
  <si>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</si>
  <si>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</si>
  <si>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</si>
  <si>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</si>
  <si>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</si>
  <si>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</si>
  <si>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</si>
  <si>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</si>
  <si>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</si>
  <si>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</si>
  <si>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</si>
  <si>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</si>
  <si>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</si>
  <si>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</si>
  <si>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</si>
  <si>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</si>
  <si>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</si>
  <si>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</si>
  <si>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</si>
  <si>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</si>
  <si>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</si>
  <si>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</si>
  <si>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</si>
  <si>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</si>
  <si>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</si>
  <si>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</si>
  <si>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</si>
  <si>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</si>
  <si>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</si>
  <si>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</si>
  <si>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</si>
  <si>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</si>
  <si>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</si>
  <si>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</si>
  <si>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</si>
  <si>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</si>
  <si>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</si>
  <si>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</si>
  <si>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</si>
  <si>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</si>
  <si>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</si>
  <si>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</si>
  <si>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</si>
  <si>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</si>
  <si>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</si>
  <si>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</si>
  <si>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</si>
  <si>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</si>
  <si>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</si>
  <si>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</si>
  <si>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</si>
  <si>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</si>
  <si>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</si>
  <si>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</si>
  <si>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</si>
  <si>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</si>
  <si>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</si>
  <si>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</si>
  <si>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</si>
  <si>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</si>
  <si>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</si>
  <si>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</si>
  <si>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</si>
  <si>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</si>
  <si>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</si>
  <si>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</si>
  <si>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</si>
  <si>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</si>
  <si>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</si>
  <si>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</si>
  <si>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</si>
  <si>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</si>
  <si>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</si>
  <si>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</si>
  <si>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</si>
  <si>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</si>
  <si>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</si>
  <si>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</si>
  <si>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</si>
  <si>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</si>
  <si>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</si>
  <si>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</si>
  <si>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</si>
  <si>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</si>
  <si>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</si>
  <si>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</si>
  <si>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</si>
  <si>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</si>
  <si>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</si>
  <si>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</si>
  <si>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</si>
  <si>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</si>
  <si>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</si>
  <si>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</si>
  <si>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</si>
  <si>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</si>
  <si>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</si>
  <si>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</si>
  <si>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</si>
  <si>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</si>
  <si>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</si>
  <si>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</si>
  <si>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</si>
  <si>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</si>
  <si>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</si>
  <si>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</si>
  <si>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</si>
  <si>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</si>
  <si>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</si>
  <si>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</si>
  <si>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</si>
  <si>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</si>
  <si>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</si>
  <si>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</si>
  <si>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</si>
  <si>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</si>
  <si>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</si>
  <si>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</si>
  <si>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</si>
  <si>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</si>
  <si>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</si>
  <si>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</si>
  <si>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</si>
  <si>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</si>
  <si>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</si>
  <si>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</si>
  <si>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</si>
  <si>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</si>
  <si>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</si>
  <si>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</si>
  <si>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</si>
  <si>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</si>
  <si>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</si>
  <si>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</si>
  <si>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</si>
  <si>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</si>
  <si>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</si>
  <si>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</si>
  <si>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</si>
  <si>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</si>
  <si>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</si>
  <si>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</si>
  <si>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</si>
  <si>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</si>
  <si>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</si>
  <si>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</si>
  <si>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</si>
  <si>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</si>
  <si>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</si>
  <si>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</si>
  <si>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</si>
  <si>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</si>
  <si>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</si>
  <si>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</si>
  <si>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</si>
  <si>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</si>
  <si>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</si>
  <si>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</si>
  <si>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</si>
  <si>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</si>
  <si>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</si>
  <si>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</si>
  <si>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</si>
  <si>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</si>
  <si>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</si>
  <si>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</si>
  <si>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</si>
  <si>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</si>
  <si>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</si>
  <si>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</si>
  <si>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</si>
  <si>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</si>
  <si>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</si>
  <si>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</si>
  <si>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</si>
  <si>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</si>
  <si>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</si>
  <si>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</si>
  <si>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</si>
  <si>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</si>
  <si>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</si>
  <si>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</si>
  <si>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</si>
  <si>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</si>
  <si>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</si>
  <si>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</si>
  <si>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</si>
  <si>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</si>
  <si>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</si>
  <si>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</si>
  <si>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</si>
  <si>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</si>
  <si>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</si>
  <si>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</si>
  <si>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</si>
  <si>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</si>
  <si>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</si>
  <si>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</si>
  <si>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</si>
  <si>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</si>
  <si>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</si>
  <si>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</si>
  <si>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</si>
  <si>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</si>
  <si>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</si>
  <si>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</si>
  <si>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</si>
  <si>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</si>
  <si>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</si>
  <si>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</si>
  <si>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</si>
  <si>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</si>
  <si>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</si>
  <si>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</si>
  <si>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</si>
  <si>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</si>
  <si>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</si>
  <si>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</si>
  <si>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</si>
  <si>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</si>
  <si>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</si>
  <si>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</si>
  <si>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</si>
  <si>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</si>
  <si>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</si>
  <si>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</si>
  <si>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</si>
  <si>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</si>
  <si>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</si>
  <si>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</si>
  <si>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</si>
  <si>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</si>
  <si>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</si>
  <si>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</si>
  <si>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</si>
  <si>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</si>
  <si>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</si>
  <si>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</si>
  <si>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</si>
  <si>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</si>
  <si>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</si>
  <si>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</si>
  <si>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</si>
  <si>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</si>
  <si>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</si>
  <si>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</si>
  <si>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</si>
  <si>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</si>
  <si>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</si>
  <si>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</si>
  <si>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</si>
  <si>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</si>
  <si>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</si>
  <si>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</si>
  <si>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</si>
  <si>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</si>
  <si>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</si>
  <si>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</si>
  <si>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</si>
  <si>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</si>
  <si>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</si>
  <si>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</si>
  <si>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</si>
  <si>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</si>
  <si>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</si>
  <si>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</si>
  <si>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</si>
  <si>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</si>
  <si>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</si>
  <si>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</si>
  <si>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</si>
  <si>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</si>
  <si>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</si>
  <si>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</si>
  <si>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</si>
  <si>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</si>
  <si>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</si>
  <si>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</si>
  <si>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</si>
  <si>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</si>
  <si>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</si>
  <si>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</si>
  <si>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</si>
  <si>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</si>
  <si>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</si>
  <si>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</si>
  <si>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</si>
  <si>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</si>
  <si>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</si>
  <si>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</si>
  <si>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</si>
  <si>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</si>
  <si>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</si>
  <si>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</si>
  <si>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</si>
  <si>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</si>
  <si>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</si>
  <si>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</si>
  <si>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</si>
  <si>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</si>
  <si>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</si>
  <si>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</si>
  <si>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</si>
  <si>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</si>
  <si>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</si>
  <si>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</si>
  <si>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</si>
  <si>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</si>
  <si>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</si>
  <si>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</si>
  <si>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</si>
  <si>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</si>
  <si>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</si>
  <si>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</si>
  <si>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</si>
  <si>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</si>
  <si>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</si>
  <si>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</si>
  <si>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</si>
  <si>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</si>
  <si>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</si>
  <si>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</si>
  <si>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</si>
  <si>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</si>
  <si>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</si>
  <si>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</si>
  <si>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</si>
  <si>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</si>
  <si>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</si>
  <si>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</si>
  <si>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</si>
  <si>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</si>
  <si>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</si>
  <si>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</si>
  <si>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</si>
  <si>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</si>
  <si>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</si>
  <si>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</si>
  <si>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</si>
  <si>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</si>
  <si>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</si>
  <si>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</si>
  <si>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</si>
  <si>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</si>
  <si>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</si>
  <si>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</si>
  <si>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</si>
  <si>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</si>
  <si>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</si>
  <si>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</si>
  <si>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</si>
  <si>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</si>
  <si>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</si>
  <si>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</si>
  <si>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</si>
  <si>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</si>
  <si>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</si>
  <si>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</si>
  <si>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</si>
  <si>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</si>
  <si>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</si>
  <si>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</si>
  <si>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</si>
  <si>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</si>
  <si>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</si>
  <si>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</si>
  <si>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</si>
  <si>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</si>
  <si>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</si>
  <si>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</si>
  <si>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</si>
  <si>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</si>
  <si>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</si>
  <si>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</si>
  <si>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</si>
  <si>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</si>
  <si>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</si>
  <si>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</si>
  <si>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</si>
  <si>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</si>
  <si>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</si>
  <si>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</si>
  <si>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</si>
  <si>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</si>
  <si>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</si>
  <si>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</si>
  <si>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</si>
  <si>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</si>
  <si>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</si>
  <si>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</si>
  <si>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</si>
  <si>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</si>
  <si>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</si>
  <si>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</si>
  <si>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</si>
  <si>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</si>
  <si>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</si>
  <si>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</si>
  <si>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</si>
  <si>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</si>
  <si>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</si>
  <si>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</si>
  <si>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</si>
  <si>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</si>
  <si>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</si>
  <si>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</si>
  <si>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</si>
  <si>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</si>
  <si>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</si>
  <si>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</si>
  <si>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</si>
  <si>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</si>
  <si>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</si>
  <si>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</si>
  <si>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</si>
  <si>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</si>
  <si>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</si>
  <si>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</si>
  <si>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</si>
  <si>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</si>
  <si>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</si>
  <si>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</si>
  <si>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</si>
  <si>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</si>
  <si>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</si>
  <si>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</si>
  <si>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</si>
  <si>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</si>
  <si>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</si>
  <si>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</si>
  <si>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</si>
  <si>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</si>
  <si>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</si>
  <si>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</si>
  <si>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</si>
  <si>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</si>
  <si>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</si>
  <si>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</si>
  <si>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</si>
  <si>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</si>
  <si>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</si>
  <si>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</si>
  <si>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</si>
  <si>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</si>
  <si>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</si>
  <si>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</si>
  <si>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</si>
  <si>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</si>
  <si>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</si>
  <si>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</si>
  <si>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</si>
  <si>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</si>
  <si>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</si>
  <si>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</si>
  <si>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</si>
  <si>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</si>
  <si>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</si>
  <si>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</si>
  <si>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</si>
  <si>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</si>
  <si>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</si>
  <si>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</si>
  <si>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</si>
  <si>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</si>
  <si>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</si>
  <si>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</si>
  <si>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</si>
  <si>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</si>
  <si>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</si>
  <si>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</si>
  <si>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</si>
  <si>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</si>
  <si>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</si>
  <si>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</si>
  <si>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</si>
  <si>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</si>
  <si>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</si>
  <si>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</si>
  <si>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</si>
  <si>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</si>
  <si>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</si>
  <si>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</si>
  <si>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</si>
  <si>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</si>
  <si>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</si>
  <si>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</si>
  <si>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</si>
  <si>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</si>
  <si>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</si>
  <si>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</si>
  <si>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</si>
  <si>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</si>
  <si>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</si>
  <si>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</si>
  <si>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</si>
  <si>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</si>
  <si>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</si>
  <si>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</si>
  <si>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</si>
  <si>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</si>
  <si>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</si>
  <si>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</si>
  <si>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</si>
  <si>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</si>
  <si>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</si>
  <si>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</si>
  <si>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</si>
  <si>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</si>
  <si>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</si>
  <si>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</si>
  <si>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</si>
  <si>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</si>
  <si>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</si>
  <si>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</si>
  <si>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</si>
  <si>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</si>
  <si>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</si>
  <si>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</si>
  <si>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</si>
  <si>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</si>
  <si>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</si>
  <si>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</si>
  <si>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</si>
  <si>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</si>
  <si>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</si>
  <si>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</si>
  <si>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</si>
  <si>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</si>
  <si>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</si>
  <si>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</si>
  <si>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</si>
  <si>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</si>
  <si>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</si>
  <si>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</si>
  <si>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</si>
  <si>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</si>
  <si>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</si>
  <si>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</si>
  <si>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</si>
  <si>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</si>
  <si>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</si>
  <si>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</si>
  <si>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</si>
  <si>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</si>
  <si>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</si>
  <si>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</si>
  <si>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</si>
  <si>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</si>
  <si>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</si>
  <si>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</si>
  <si>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</si>
  <si>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</si>
  <si>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</si>
  <si>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</si>
  <si>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</si>
  <si>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</si>
  <si>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</si>
  <si>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</si>
  <si>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</si>
  <si>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</si>
  <si>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</si>
  <si>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</si>
  <si>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</si>
  <si>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</si>
  <si>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</si>
  <si>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</si>
  <si>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</si>
  <si>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</si>
  <si>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</si>
  <si>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</si>
  <si>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</si>
  <si>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</si>
  <si>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</si>
  <si>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</si>
  <si>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</si>
  <si>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</si>
  <si>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</si>
  <si>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</si>
  <si>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</si>
  <si>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</si>
  <si>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</si>
  <si>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</si>
  <si>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</si>
  <si>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</si>
  <si>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</si>
  <si>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</si>
  <si>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</si>
  <si>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</si>
  <si>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</si>
  <si>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</si>
  <si>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</si>
  <si>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</si>
  <si>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</si>
  <si>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</si>
  <si>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</si>
  <si>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</si>
  <si>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</si>
  <si>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</si>
  <si>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</si>
  <si>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</si>
  <si>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</si>
  <si>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</si>
  <si>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</si>
  <si>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</si>
  <si>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</si>
  <si>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</si>
  <si>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</si>
  <si>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</si>
  <si>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</si>
  <si>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</si>
  <si>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</si>
  <si>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</si>
  <si>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</si>
  <si>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</si>
  <si>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</si>
  <si>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</si>
  <si>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</si>
  <si>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</si>
  <si>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</si>
  <si>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</si>
  <si>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</si>
  <si>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</si>
  <si>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</si>
  <si>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</si>
  <si>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</si>
  <si>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</si>
  <si>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</si>
  <si>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</si>
  <si>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</si>
  <si>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</si>
  <si>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</si>
  <si>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</si>
  <si>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</si>
  <si>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</si>
  <si>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</si>
  <si>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</si>
  <si>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</si>
  <si>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</si>
  <si>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</si>
  <si>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</si>
  <si>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</si>
  <si>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</si>
  <si>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</si>
  <si>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</si>
  <si>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</si>
  <si>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</si>
  <si>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</si>
  <si>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</si>
  <si>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</si>
  <si>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</si>
  <si>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</si>
  <si>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</si>
  <si>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</si>
  <si>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</si>
  <si>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</si>
  <si>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</si>
  <si>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</si>
  <si>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</si>
  <si>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</si>
  <si>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</si>
  <si>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</si>
  <si>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</si>
  <si>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</si>
  <si>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</si>
  <si>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</si>
  <si>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</si>
  <si>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</si>
  <si>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</si>
  <si>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</si>
  <si>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</si>
  <si>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</si>
  <si>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</si>
  <si>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</si>
  <si>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</si>
  <si>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</si>
  <si>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</si>
  <si>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</si>
  <si>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</si>
  <si>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</si>
  <si>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</si>
  <si>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</si>
  <si>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</si>
  <si>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</si>
  <si>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</si>
  <si>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</si>
  <si>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</si>
  <si>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</si>
  <si>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</si>
  <si>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</si>
  <si>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</si>
  <si>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</si>
  <si>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</si>
  <si>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</si>
  <si>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</si>
  <si>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</si>
  <si>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</si>
  <si>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</si>
  <si>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</si>
  <si>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</si>
  <si>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</si>
  <si>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</si>
  <si>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</si>
  <si>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</si>
  <si>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</si>
  <si>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</si>
  <si>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</si>
  <si>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</si>
  <si>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</si>
  <si>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</si>
  <si>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</si>
  <si>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</si>
  <si>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</si>
  <si>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</si>
  <si>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</si>
  <si>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</si>
  <si>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</si>
  <si>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</si>
  <si>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</si>
  <si>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</si>
  <si>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</si>
  <si>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</si>
  <si>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</si>
  <si>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</si>
  <si>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</si>
  <si>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</si>
  <si>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</si>
  <si>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</si>
  <si>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</si>
  <si>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</si>
  <si>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</si>
  <si>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</si>
  <si>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</si>
  <si>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</si>
  <si>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</si>
  <si>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</si>
  <si>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</si>
  <si>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</si>
  <si>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</si>
  <si>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</si>
  <si>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</si>
  <si>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</si>
  <si>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</si>
  <si>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</si>
  <si>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</si>
  <si>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</si>
  <si>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</si>
  <si>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</si>
  <si>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</si>
  <si>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</si>
  <si>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</si>
  <si>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</si>
  <si>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</si>
  <si>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</si>
  <si>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</si>
  <si>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</si>
  <si>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</si>
  <si>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</si>
  <si>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</si>
  <si>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</si>
  <si>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</si>
  <si>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</si>
  <si>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</si>
  <si>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</si>
  <si>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</si>
  <si>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</si>
  <si>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</si>
  <si>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</si>
  <si>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</si>
  <si>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</si>
  <si>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</si>
  <si>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</si>
  <si>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</si>
  <si>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</si>
  <si>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</si>
  <si>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</si>
  <si>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</si>
  <si>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</si>
  <si>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</si>
  <si>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</si>
  <si>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</si>
  <si>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</si>
  <si>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</si>
  <si>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</si>
  <si>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</si>
  <si>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</si>
  <si>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</si>
  <si>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</si>
  <si>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</si>
  <si>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</si>
  <si>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</si>
  <si>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</si>
  <si>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</si>
  <si>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</si>
  <si>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</si>
  <si>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</si>
  <si>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</si>
  <si>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</si>
  <si>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</si>
  <si>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</si>
  <si>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</si>
  <si>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</si>
  <si>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</si>
  <si>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</si>
  <si>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</si>
  <si>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</si>
  <si>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</si>
  <si>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</si>
  <si>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</si>
  <si>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</si>
  <si>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</si>
  <si>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</si>
  <si>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</si>
  <si>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</si>
  <si>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</si>
  <si>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</si>
  <si>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</si>
  <si>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</si>
  <si>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</si>
  <si>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</si>
  <si>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</si>
  <si>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</si>
  <si>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</si>
  <si>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</si>
  <si>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</si>
  <si>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</si>
  <si>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</si>
  <si>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</si>
  <si>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</si>
  <si>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</si>
  <si>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</si>
  <si>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</si>
  <si>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</si>
  <si>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</si>
  <si>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</si>
  <si>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</si>
  <si>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</si>
  <si>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</si>
  <si>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</si>
  <si>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</si>
  <si>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</si>
  <si>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</si>
  <si>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</si>
  <si>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</si>
  <si>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</si>
  <si>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</si>
  <si>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</si>
  <si>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</si>
  <si>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</si>
  <si>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</si>
  <si>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</si>
  <si>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</si>
  <si>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</si>
  <si>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</si>
  <si>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</si>
  <si>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</si>
  <si>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</si>
  <si>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</si>
  <si>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</si>
  <si>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</si>
  <si>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</si>
  <si>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</si>
  <si>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</si>
  <si>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</si>
  <si>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</si>
  <si>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</si>
  <si>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</si>
  <si>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</si>
  <si>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</si>
  <si>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</si>
  <si>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</si>
  <si>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</si>
  <si>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</si>
  <si>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</si>
  <si>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</si>
  <si>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</si>
  <si>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</si>
  <si>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</si>
  <si>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</si>
  <si>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</si>
  <si>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</si>
  <si>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</si>
  <si>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</si>
  <si>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</si>
  <si>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</si>
  <si>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</si>
  <si>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</si>
  <si>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</si>
  <si>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</si>
  <si>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</si>
  <si>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</si>
  <si>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</si>
  <si>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</si>
  <si>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</si>
  <si>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</si>
  <si>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</si>
  <si>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</si>
  <si>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</si>
  <si>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</si>
  <si>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</si>
  <si>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</si>
  <si>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</si>
  <si>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</si>
  <si>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</si>
  <si>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</si>
  <si>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</si>
  <si>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</si>
  <si>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</si>
  <si>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</si>
  <si>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</si>
  <si>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</si>
  <si>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</si>
  <si>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</si>
  <si>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</si>
  <si>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</si>
  <si>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</si>
  <si>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</si>
  <si>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</si>
  <si>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</si>
  <si>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</si>
  <si>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</si>
  <si>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</si>
  <si>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</si>
  <si>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</si>
  <si>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</si>
  <si>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</si>
  <si>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</si>
  <si>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</si>
  <si>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</si>
  <si>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</si>
  <si>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</si>
  <si>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</si>
  <si>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</si>
  <si>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</si>
  <si>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</si>
  <si>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</si>
  <si>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</si>
  <si>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</si>
  <si>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</si>
  <si>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</si>
  <si>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</si>
  <si>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</si>
  <si>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</si>
  <si>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</si>
  <si>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</si>
  <si>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</si>
  <si>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</si>
  <si>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</si>
  <si>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</si>
  <si>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</si>
  <si>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</si>
  <si>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</si>
  <si>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</si>
  <si>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</si>
  <si>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</si>
  <si>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</si>
  <si>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</si>
  <si>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</si>
  <si>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</si>
  <si>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</si>
  <si>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</si>
  <si>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</si>
  <si>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</si>
  <si>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</si>
  <si>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</si>
  <si>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</si>
  <si>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</si>
  <si>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</si>
  <si>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</si>
  <si>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</si>
  <si>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</si>
  <si>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</si>
  <si>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</si>
  <si>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</si>
  <si>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</si>
  <si>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</si>
  <si>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</si>
  <si>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</si>
  <si>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</si>
  <si>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</si>
  <si>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</si>
  <si>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</si>
  <si>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</si>
  <si>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</si>
  <si>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</si>
  <si>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</si>
  <si>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</si>
  <si>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</si>
  <si>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</si>
  <si>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</si>
  <si>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</si>
  <si>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</si>
  <si>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</si>
  <si>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</si>
  <si>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</si>
  <si>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</si>
  <si>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</si>
  <si>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</si>
  <si>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</si>
  <si>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</si>
  <si>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</si>
  <si>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</si>
  <si>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</si>
  <si>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</si>
  <si>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</si>
  <si>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</si>
  <si>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</si>
  <si>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</si>
  <si>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</si>
  <si>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</si>
  <si>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</si>
  <si>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</si>
  <si>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</si>
  <si>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</si>
  <si>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</si>
  <si>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</si>
  <si>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</si>
  <si>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</si>
  <si>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</si>
  <si>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</si>
  <si>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</si>
  <si>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</si>
  <si>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</si>
  <si>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</si>
  <si>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</si>
  <si>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</si>
  <si>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</si>
  <si>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</si>
  <si>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</si>
  <si>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</si>
  <si>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</si>
  <si>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</si>
  <si>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</si>
  <si>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</si>
  <si>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</si>
  <si>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</si>
  <si>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</si>
  <si>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</si>
  <si>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</si>
  <si>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</si>
  <si>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</si>
  <si>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</si>
  <si>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</si>
  <si>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</si>
  <si>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</si>
  <si>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</si>
  <si>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</si>
  <si>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</si>
  <si>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</si>
  <si>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</si>
  <si>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</si>
  <si>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</si>
  <si>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</si>
  <si>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</si>
  <si>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</si>
  <si>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</si>
  <si>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</si>
  <si>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</si>
  <si>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</si>
  <si>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</si>
  <si>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</si>
  <si>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</si>
  <si>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</si>
  <si>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</si>
  <si>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</si>
  <si>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</si>
  <si>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</si>
  <si>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</si>
  <si>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</si>
  <si>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</si>
  <si>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</si>
  <si>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</si>
  <si>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</si>
  <si>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</si>
  <si>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</si>
  <si>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</si>
  <si>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</si>
  <si>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</si>
  <si>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</si>
  <si>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</si>
  <si>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</si>
  <si>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</si>
  <si>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</si>
  <si>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</si>
  <si>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</si>
  <si>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</si>
  <si>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</si>
  <si>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</si>
  <si>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</si>
  <si>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</si>
  <si>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</si>
  <si>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</si>
  <si>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</si>
  <si>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</si>
  <si>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</si>
  <si>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</si>
  <si>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</si>
  <si>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</si>
  <si>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</si>
  <si>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</si>
  <si>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</si>
  <si>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</si>
  <si>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</si>
  <si>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</si>
  <si>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</si>
  <si>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</si>
  <si>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</si>
  <si>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</si>
  <si>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</si>
  <si>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</si>
  <si>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</si>
  <si>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</si>
  <si>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</si>
  <si>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</si>
  <si>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</si>
  <si>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</si>
  <si>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</si>
  <si>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</si>
  <si>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</si>
  <si>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</si>
  <si>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</si>
  <si>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</si>
  <si>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</si>
  <si>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</si>
  <si>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</si>
  <si>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</si>
  <si>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</si>
  <si>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</si>
  <si>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</si>
  <si>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</si>
  <si>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</si>
  <si>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</si>
  <si>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</si>
  <si>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</si>
  <si>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</si>
  <si>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</si>
  <si>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</si>
  <si>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</si>
  <si>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</si>
  <si>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</si>
  <si>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</si>
  <si>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</si>
  <si>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</si>
  <si>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</si>
  <si>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</si>
  <si>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</si>
  <si>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</si>
  <si>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</si>
  <si>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</si>
  <si>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</si>
  <si>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</si>
  <si>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</si>
  <si>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</si>
  <si>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</si>
  <si>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</si>
  <si>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</si>
  <si>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</si>
  <si>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</si>
  <si>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</si>
  <si>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</si>
  <si>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</si>
  <si>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</si>
  <si>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</si>
  <si>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</si>
  <si>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</si>
  <si>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</si>
  <si>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</si>
  <si>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</si>
  <si>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</si>
  <si>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</si>
  <si>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</si>
  <si>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</si>
  <si>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</si>
  <si>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</si>
  <si>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</si>
  <si>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</si>
  <si>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</si>
  <si>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</si>
  <si>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</si>
  <si>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</si>
  <si>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</si>
  <si>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</si>
  <si>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</si>
  <si>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</si>
  <si>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</si>
  <si>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</si>
  <si>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</si>
  <si>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</si>
  <si>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</si>
  <si>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</si>
  <si>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</si>
  <si>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</si>
  <si>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</si>
  <si>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</si>
  <si>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</si>
  <si>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</si>
  <si>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</si>
  <si>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</si>
  <si>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</si>
  <si>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</si>
  <si>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</si>
  <si>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</si>
  <si>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</si>
  <si>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</si>
  <si>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</si>
  <si>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</si>
  <si>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</si>
  <si>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</si>
  <si>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</si>
  <si>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</si>
  <si>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</si>
  <si>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</si>
  <si>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</si>
  <si>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</si>
  <si>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</si>
  <si>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</si>
  <si>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</si>
  <si>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</si>
  <si>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</si>
  <si>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</si>
  <si>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</si>
  <si>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</si>
  <si>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</si>
  <si>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</si>
  <si>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</si>
  <si>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</si>
  <si>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</si>
  <si>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</si>
  <si>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</si>
  <si>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</si>
  <si>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</si>
  <si>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</si>
  <si>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</si>
  <si>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</si>
  <si>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</si>
  <si>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</si>
  <si>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</si>
  <si>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</si>
  <si>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</si>
  <si>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</si>
  <si>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</si>
  <si>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</si>
  <si>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</si>
  <si>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</si>
  <si>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</si>
  <si>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</si>
  <si>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</si>
  <si>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</si>
  <si>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</si>
  <si>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</si>
  <si>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</si>
  <si>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</si>
  <si>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</si>
  <si>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</si>
  <si>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</si>
  <si>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</si>
  <si>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</si>
  <si>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</si>
  <si>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</si>
  <si>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</si>
  <si>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</si>
  <si>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</si>
  <si>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</si>
  <si>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</si>
  <si>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</si>
  <si>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</si>
  <si>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</si>
  <si>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</si>
  <si>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</si>
  <si>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</si>
  <si>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</si>
  <si>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</si>
  <si>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</si>
  <si>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</si>
  <si>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</si>
  <si>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</si>
  <si>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</si>
  <si>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</si>
  <si>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</si>
  <si>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</si>
  <si>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</si>
  <si>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</si>
  <si>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</si>
  <si>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</si>
  <si>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</si>
  <si>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</si>
  <si>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</si>
  <si>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</si>
  <si>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</si>
  <si>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</si>
  <si>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</si>
  <si>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</si>
  <si>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</si>
  <si>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</si>
  <si>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</si>
  <si>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</si>
  <si>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</si>
  <si>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</si>
  <si>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</si>
  <si>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</si>
  <si>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</si>
  <si>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</si>
  <si>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</si>
  <si>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</si>
  <si>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</si>
  <si>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</si>
  <si>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</si>
  <si>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</si>
  <si>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</si>
  <si>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</si>
  <si>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</si>
  <si>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</si>
  <si>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</si>
  <si>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</si>
  <si>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</si>
  <si>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</si>
  <si>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</si>
  <si>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</si>
  <si>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</si>
  <si>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</si>
  <si>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</si>
  <si>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</si>
  <si>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</si>
  <si>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</si>
  <si>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</si>
  <si>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</si>
  <si>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</si>
  <si>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</si>
  <si>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</si>
  <si>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</si>
  <si>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</si>
  <si>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</si>
  <si>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</si>
  <si>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</si>
  <si>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</si>
  <si>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</si>
  <si>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</si>
  <si>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</si>
  <si>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</si>
  <si>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</si>
  <si>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</si>
  <si>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</si>
  <si>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</si>
  <si>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</si>
  <si>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</si>
  <si>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</si>
  <si>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</si>
  <si>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</si>
  <si>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</si>
  <si>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</si>
  <si>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</si>
  <si>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</si>
  <si>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</si>
  <si>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</si>
  <si>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</si>
  <si>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</si>
  <si>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</si>
  <si>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</si>
  <si>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</si>
  <si>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</si>
  <si>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</si>
  <si>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</si>
  <si>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</si>
  <si>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</si>
  <si>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</si>
  <si>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</si>
  <si>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</si>
  <si>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</si>
  <si>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</si>
  <si>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</si>
  <si>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</si>
  <si>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</si>
  <si>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</si>
  <si>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</si>
  <si>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</si>
  <si>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</si>
  <si>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</si>
  <si>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</si>
  <si>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</si>
  <si>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</si>
  <si>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</si>
  <si>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</si>
  <si>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</si>
  <si>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</si>
  <si>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</si>
  <si>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</si>
  <si>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</si>
  <si>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</si>
  <si>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</si>
  <si>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</si>
  <si>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</si>
  <si>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</si>
  <si>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</si>
  <si>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</si>
  <si>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</si>
  <si>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</si>
  <si>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</si>
  <si>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</si>
  <si>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</si>
  <si>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</si>
  <si>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</si>
  <si>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</si>
  <si>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</si>
  <si>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</si>
  <si>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</si>
  <si>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</si>
  <si>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</si>
  <si>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</si>
  <si>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</si>
  <si>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</si>
  <si>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</si>
  <si>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</si>
  <si>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</si>
  <si>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</si>
  <si>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</si>
  <si>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</si>
  <si>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</si>
  <si>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</si>
  <si>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</si>
  <si>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</si>
  <si>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</si>
  <si>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</si>
  <si>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</si>
  <si>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</si>
  <si>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</si>
  <si>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</si>
  <si>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</si>
  <si>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</si>
  <si>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</si>
  <si>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</si>
  <si>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</si>
  <si>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</si>
  <si>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</si>
  <si>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</si>
  <si>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</si>
  <si>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</si>
  <si>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</si>
  <si>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</si>
  <si>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</si>
  <si>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</si>
  <si>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</si>
  <si>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</si>
  <si>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</si>
  <si>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</si>
  <si>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</si>
  <si>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</si>
  <si>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</si>
  <si>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</si>
  <si>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</si>
  <si>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</si>
  <si>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</si>
  <si>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</si>
  <si>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</si>
  <si>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</si>
  <si>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</si>
  <si>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</si>
  <si>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</si>
  <si>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</si>
  <si>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</si>
  <si>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</si>
  <si>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</si>
  <si>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</si>
  <si>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</si>
  <si>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</si>
  <si>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</si>
  <si>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</si>
  <si>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</si>
  <si>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</si>
  <si>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</si>
  <si>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</si>
  <si>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</si>
  <si>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</si>
  <si>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</si>
  <si>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</si>
  <si>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</si>
  <si>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</si>
  <si>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</si>
  <si>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</si>
  <si>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</si>
  <si>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</si>
  <si>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</si>
  <si>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</si>
  <si>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</si>
  <si>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</si>
  <si>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</si>
  <si>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</si>
  <si>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</si>
  <si>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</si>
  <si>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</si>
  <si>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</si>
  <si>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</si>
  <si>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</si>
  <si>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</si>
  <si>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</si>
  <si>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</si>
  <si>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</si>
  <si>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</si>
  <si>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</si>
  <si>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</si>
  <si>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</si>
  <si>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</si>
  <si>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</si>
  <si>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</si>
  <si>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</si>
  <si>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</si>
  <si>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</si>
  <si>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</si>
  <si>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</si>
  <si>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</si>
  <si>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</si>
  <si>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</si>
  <si>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</si>
  <si>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</si>
  <si>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</si>
  <si>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</si>
  <si>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</si>
  <si>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</si>
  <si>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</si>
  <si>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</si>
  <si>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</si>
  <si>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</si>
  <si>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</si>
  <si>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</si>
  <si>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</si>
  <si>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</si>
  <si>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</si>
  <si>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</si>
  <si>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</si>
  <si>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</si>
  <si>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</si>
  <si>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</si>
  <si>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</si>
  <si>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</si>
  <si>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</si>
  <si>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</si>
  <si>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</si>
  <si>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</si>
  <si>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</si>
  <si>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</si>
  <si>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</si>
  <si>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</si>
  <si>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</si>
  <si>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</si>
  <si>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</si>
  <si>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</si>
  <si>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</si>
  <si>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</si>
  <si>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</si>
  <si>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</si>
  <si>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</si>
  <si>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</si>
  <si>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</si>
  <si>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</si>
  <si>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</si>
  <si>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</si>
  <si>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</si>
  <si>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</si>
  <si>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</si>
  <si>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</si>
  <si>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</si>
  <si>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</si>
  <si>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</si>
  <si>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</si>
  <si>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</si>
  <si>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</si>
  <si>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</si>
  <si>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</si>
  <si>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</si>
  <si>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</si>
  <si>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</si>
  <si>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</si>
  <si>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</si>
  <si>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</si>
  <si>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</si>
  <si>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</si>
  <si>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</si>
  <si>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</si>
  <si>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</si>
  <si>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</si>
  <si>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</si>
  <si>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</si>
  <si>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</si>
  <si>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</si>
  <si>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</si>
  <si>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</si>
  <si>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</si>
  <si>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</si>
  <si>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</si>
  <si>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</si>
  <si>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</si>
  <si>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</si>
  <si>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</si>
  <si>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</si>
  <si>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</si>
  <si>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</si>
  <si>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</si>
  <si>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</si>
  <si>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</si>
  <si>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</si>
  <si>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</si>
  <si>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</si>
  <si>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</si>
  <si>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</si>
  <si>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</si>
  <si>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</si>
  <si>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</si>
  <si>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</si>
  <si>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</si>
  <si>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</si>
  <si>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</si>
  <si>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</si>
  <si>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</si>
  <si>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</si>
  <si>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</si>
  <si>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</si>
  <si>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</si>
  <si>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</si>
  <si>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</si>
  <si>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</si>
  <si>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</si>
  <si>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</si>
  <si>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</si>
  <si>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</si>
  <si>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</si>
  <si>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</si>
  <si>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</si>
  <si>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</si>
  <si>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</si>
  <si>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</si>
  <si>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</si>
  <si>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</si>
  <si>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</si>
  <si>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</si>
  <si>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</si>
  <si>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</si>
  <si>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</si>
  <si>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</si>
  <si>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</si>
  <si>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</si>
  <si>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</si>
  <si>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</si>
  <si>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</si>
  <si>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</si>
  <si>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</si>
  <si>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</si>
  <si>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</si>
  <si>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</si>
  <si>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</si>
  <si>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</si>
  <si>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</si>
  <si>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</si>
  <si>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</si>
  <si>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</si>
  <si>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</si>
  <si>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</si>
  <si>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</si>
  <si>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</si>
  <si>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</si>
  <si>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</si>
  <si>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</si>
  <si>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</si>
  <si>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</si>
  <si>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</si>
  <si>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</si>
  <si>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</si>
  <si>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</si>
  <si>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</si>
  <si>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</si>
  <si>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</si>
  <si>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</si>
  <si>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</si>
  <si>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</si>
  <si>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</si>
  <si>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</si>
  <si>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</si>
  <si>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</si>
  <si>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</si>
  <si>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</si>
  <si>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</si>
  <si>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</si>
  <si>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</si>
  <si>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</si>
  <si>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</si>
  <si>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</si>
  <si>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</si>
  <si>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</si>
  <si>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</si>
  <si>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</si>
  <si>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</si>
  <si>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</si>
  <si>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</si>
  <si>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</si>
  <si>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</si>
  <si>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</si>
  <si>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</si>
  <si>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</si>
  <si>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</si>
  <si>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</si>
  <si>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</si>
  <si>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</si>
  <si>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</si>
  <si>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</si>
  <si>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</si>
  <si>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</si>
  <si>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</si>
  <si>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</si>
  <si>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</si>
  <si>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</si>
  <si>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</si>
  <si>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</si>
  <si>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</si>
  <si>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</si>
  <si>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</si>
  <si>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</si>
  <si>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</si>
  <si>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</si>
  <si>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</si>
  <si>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</si>
  <si>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</si>
  <si>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</si>
  <si>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</si>
  <si>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</si>
  <si>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</si>
  <si>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</si>
  <si>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</si>
  <si>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</si>
  <si>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</si>
  <si>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</si>
  <si>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</si>
  <si>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</si>
  <si>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</si>
  <si>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</si>
  <si>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</si>
  <si>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</si>
  <si>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</si>
  <si>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</si>
  <si>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</si>
  <si>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</si>
  <si>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</si>
  <si>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</si>
  <si>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</si>
  <si>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</si>
  <si>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</si>
  <si>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</si>
  <si>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</si>
  <si>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</si>
  <si>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</si>
  <si>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</si>
  <si>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</si>
  <si>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</si>
  <si>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</si>
  <si>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</si>
  <si>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</si>
  <si>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</si>
  <si>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</si>
  <si>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</si>
  <si>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</si>
  <si>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</si>
  <si>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</si>
  <si>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</si>
  <si>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</si>
  <si>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</si>
  <si>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</si>
  <si>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</si>
  <si>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</si>
  <si>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</si>
  <si>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</si>
  <si>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</si>
  <si>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</si>
  <si>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</si>
  <si>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</si>
  <si>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</si>
  <si>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</si>
  <si>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</si>
  <si>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</si>
  <si>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</si>
  <si>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</si>
  <si>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</si>
  <si>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</si>
  <si>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</si>
  <si>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</si>
  <si>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</si>
  <si>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</si>
  <si>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</si>
  <si>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</si>
  <si>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</si>
  <si>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</si>
  <si>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</si>
  <si>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</si>
  <si>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</si>
  <si>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</si>
  <si>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</si>
  <si>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</si>
  <si>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</si>
  <si>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</si>
  <si>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</si>
  <si>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</si>
  <si>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</si>
  <si>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</si>
  <si>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</si>
  <si>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</si>
  <si>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</si>
  <si>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</si>
  <si>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</si>
  <si>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</si>
  <si>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</si>
  <si>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</si>
  <si>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</si>
  <si>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</si>
  <si>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</si>
  <si>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</si>
  <si>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</si>
  <si>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</si>
  <si>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</si>
  <si>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</si>
  <si>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</si>
  <si>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</si>
  <si>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</si>
  <si>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</si>
  <si>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</si>
  <si>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</si>
  <si>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</si>
  <si>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</si>
  <si>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</si>
  <si>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</si>
  <si>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</si>
  <si>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</si>
  <si>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</si>
  <si>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</si>
  <si>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</si>
  <si>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</si>
  <si>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</si>
  <si>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</si>
  <si>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</si>
  <si>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</si>
  <si>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</si>
  <si>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</si>
  <si>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</si>
  <si>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</si>
  <si>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</si>
  <si>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</si>
  <si>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</si>
  <si>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</si>
  <si>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</si>
  <si>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</si>
  <si>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</si>
  <si>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</si>
  <si>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</si>
  <si>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</si>
  <si>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</si>
  <si>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</si>
  <si>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</si>
  <si>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</si>
  <si>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</si>
  <si>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</si>
  <si>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</si>
  <si>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</si>
  <si>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</si>
  <si>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</si>
  <si>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</si>
  <si>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</si>
  <si>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</si>
  <si>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</si>
  <si>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</si>
  <si>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</si>
  <si>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</si>
  <si>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</si>
  <si>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</si>
  <si>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</si>
  <si>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</si>
  <si>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</si>
  <si>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</si>
  <si>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</si>
  <si>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</si>
  <si>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</si>
  <si>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</si>
  <si>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</si>
  <si>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</si>
  <si>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</si>
  <si>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</si>
  <si>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</si>
  <si>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</si>
  <si>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</si>
  <si>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</si>
  <si>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</si>
  <si>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</si>
  <si>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</si>
  <si>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</si>
  <si>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</si>
  <si>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</si>
  <si>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</si>
  <si>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</si>
  <si>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</si>
  <si>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</si>
  <si>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</si>
  <si>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</si>
  <si>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</si>
  <si>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</si>
  <si>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</si>
  <si>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</si>
  <si>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</si>
  <si>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</si>
  <si>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</si>
  <si>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</si>
  <si>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</si>
  <si>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</si>
  <si>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</si>
  <si>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</si>
  <si>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</si>
  <si>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</si>
  <si>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</si>
  <si>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</si>
  <si>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</si>
  <si>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</si>
  <si>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</si>
  <si>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</si>
  <si>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</si>
  <si>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</si>
  <si>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</si>
  <si>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</si>
  <si>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</si>
  <si>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</si>
  <si>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</si>
  <si>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</si>
  <si>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</si>
  <si>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</si>
  <si>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</si>
  <si>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</si>
  <si>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</si>
  <si>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</si>
  <si>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</si>
  <si>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</si>
  <si>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</si>
  <si>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</si>
  <si>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</si>
  <si>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</si>
  <si>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</si>
  <si>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</si>
  <si>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</si>
  <si>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</si>
  <si>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</si>
  <si>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</si>
  <si>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</si>
  <si>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</si>
  <si>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</si>
  <si>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</si>
  <si>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</si>
  <si>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</si>
  <si>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</si>
  <si>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</si>
  <si>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</si>
  <si>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</si>
  <si>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</si>
  <si>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</si>
  <si>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</si>
  <si>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</si>
  <si>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</si>
  <si>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</si>
  <si>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</si>
  <si>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</si>
  <si>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</si>
  <si>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</si>
  <si>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</si>
  <si>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</si>
  <si>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</si>
  <si>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</si>
  <si>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</si>
  <si>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</si>
  <si>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</si>
  <si>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</si>
  <si>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</si>
  <si>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</si>
  <si>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</si>
  <si>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</si>
  <si>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</si>
  <si>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</si>
  <si>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</si>
  <si>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</si>
  <si>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</si>
  <si>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</si>
  <si>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</si>
  <si>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</si>
  <si>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</si>
  <si>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</si>
  <si>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</si>
  <si>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</si>
  <si>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</si>
  <si>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</si>
  <si>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</si>
  <si>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</si>
  <si>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</si>
  <si>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</si>
  <si>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</si>
  <si>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</si>
  <si>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</si>
  <si>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</si>
  <si>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</si>
  <si>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</si>
  <si>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</si>
  <si>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</si>
  <si>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</si>
  <si>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</si>
  <si>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</si>
  <si>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</si>
  <si>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</si>
  <si>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</si>
  <si>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</si>
  <si>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</si>
  <si>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</si>
  <si>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</si>
  <si>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</si>
  <si>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</si>
  <si>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</si>
  <si>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</si>
  <si>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</si>
  <si>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</si>
  <si>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</si>
  <si>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</si>
  <si>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</si>
  <si>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</si>
  <si>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</si>
  <si>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</si>
  <si>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</si>
  <si>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</si>
  <si>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</si>
  <si>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</si>
  <si>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</si>
  <si>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</si>
  <si>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</si>
  <si>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</si>
  <si>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</si>
  <si>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</si>
  <si>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</si>
  <si>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</si>
  <si>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</si>
  <si>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</si>
  <si>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</si>
  <si>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</si>
  <si>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</si>
  <si>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</si>
  <si>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</si>
  <si>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</si>
  <si>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</si>
  <si>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</si>
  <si>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</si>
  <si>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</si>
  <si>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</si>
  <si>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</si>
  <si>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</si>
  <si>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</si>
  <si>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</si>
  <si>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</si>
  <si>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</si>
  <si>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</si>
  <si>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</si>
  <si>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</si>
  <si>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</si>
  <si>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</si>
  <si>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</si>
  <si>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</si>
  <si>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</si>
  <si>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</si>
  <si>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</si>
  <si>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</si>
  <si>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</si>
  <si>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</si>
  <si>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</si>
  <si>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</si>
  <si>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</si>
  <si>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</si>
  <si>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</si>
  <si>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</si>
  <si>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</si>
  <si>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</si>
  <si>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</si>
  <si>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</si>
  <si>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</si>
  <si>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</si>
  <si>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</si>
  <si>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</si>
  <si>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</si>
  <si>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</si>
  <si>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</si>
  <si>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</si>
  <si>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</si>
  <si>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</si>
  <si>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</si>
  <si>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</si>
  <si>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</si>
  <si>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</si>
  <si>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</si>
  <si>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</si>
  <si>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</si>
  <si>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</si>
  <si>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</si>
  <si>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</si>
  <si>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</si>
  <si>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</si>
  <si>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</si>
  <si>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</si>
  <si>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</si>
  <si>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</si>
  <si>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</si>
  <si>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</si>
  <si>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</si>
  <si>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</si>
  <si>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</si>
  <si>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</si>
  <si>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</si>
  <si>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</si>
  <si>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</si>
  <si>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</si>
  <si>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</si>
  <si>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</si>
  <si>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</si>
  <si>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</si>
  <si>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</si>
  <si>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</si>
  <si>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</si>
  <si>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</si>
  <si>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</si>
  <si>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</si>
  <si>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</si>
  <si>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</si>
  <si>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</si>
  <si>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</si>
  <si>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</si>
  <si>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</si>
  <si>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</si>
  <si>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</si>
  <si>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</si>
  <si>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</si>
  <si>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</si>
  <si>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</si>
  <si>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</si>
  <si>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</si>
  <si>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</si>
  <si>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</si>
  <si>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</si>
  <si>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</si>
  <si>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</si>
  <si>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</si>
  <si>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</si>
  <si>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</si>
  <si>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</si>
  <si>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</si>
  <si>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</si>
  <si>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</si>
  <si>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</si>
  <si>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</si>
  <si>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</si>
  <si>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</si>
  <si>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</si>
  <si>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</si>
  <si>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</si>
  <si>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</si>
  <si>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</si>
  <si>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</si>
  <si>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</si>
  <si>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</si>
  <si>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</si>
  <si>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</si>
  <si>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</si>
  <si>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</si>
  <si>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</si>
  <si>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</si>
  <si>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</si>
  <si>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</si>
  <si>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</si>
  <si>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</si>
  <si>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</si>
  <si>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</si>
  <si>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</si>
  <si>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</si>
  <si>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</si>
  <si>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</si>
  <si>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</si>
  <si>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</si>
  <si>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</si>
  <si>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</si>
  <si>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</si>
  <si>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</si>
  <si>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</si>
  <si>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</si>
  <si>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</si>
  <si>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</si>
  <si>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</si>
  <si>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</si>
  <si>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</si>
  <si>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</si>
  <si>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</si>
  <si>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</si>
  <si>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</si>
  <si>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</si>
  <si>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</si>
  <si>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</si>
  <si>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</si>
  <si>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</si>
  <si>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</si>
  <si>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</si>
  <si>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</si>
  <si>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</si>
  <si>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</si>
  <si>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</si>
  <si>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</si>
  <si>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</si>
  <si>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</si>
  <si>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</si>
  <si>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</si>
  <si>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</si>
  <si>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</si>
  <si>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</si>
  <si>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</si>
  <si>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</si>
  <si>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</si>
  <si>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</si>
  <si>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</si>
  <si>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</si>
  <si>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</si>
  <si>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</si>
  <si>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</si>
  <si>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</si>
  <si>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</si>
  <si>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</si>
  <si>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</si>
  <si>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</si>
  <si>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</si>
  <si>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</si>
  <si>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</si>
  <si>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</si>
  <si>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</si>
  <si>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</si>
  <si>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</si>
  <si>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</si>
  <si>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</si>
  <si>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</si>
  <si>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</si>
  <si>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</si>
  <si>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</si>
  <si>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</si>
  <si>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</si>
  <si>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</si>
  <si>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</si>
  <si>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</si>
  <si>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</si>
  <si>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</si>
  <si>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</si>
  <si>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</si>
  <si>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</si>
  <si>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</si>
  <si>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</si>
  <si>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</si>
  <si>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</si>
  <si>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</si>
  <si>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</si>
  <si>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</si>
  <si>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</si>
  <si>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</si>
  <si>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</si>
  <si>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</si>
  <si>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</si>
  <si>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</si>
  <si>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</si>
  <si>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</si>
  <si>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</si>
  <si>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</si>
  <si>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</si>
  <si>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</si>
  <si>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</si>
  <si>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</si>
  <si>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</si>
  <si>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</si>
  <si>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</si>
  <si>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</si>
  <si>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</si>
  <si>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</si>
  <si>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</si>
  <si>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</si>
  <si>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</si>
  <si>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</si>
  <si>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</si>
  <si>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</si>
  <si>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</si>
  <si>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</si>
  <si>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</si>
  <si>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</si>
  <si>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</si>
  <si>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</si>
  <si>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</si>
  <si>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</si>
  <si>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</si>
  <si>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</si>
  <si>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</si>
  <si>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</si>
  <si>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</si>
  <si>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</si>
  <si>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</si>
  <si>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</si>
  <si>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</si>
  <si>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</si>
  <si>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</si>
  <si>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</si>
  <si>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</si>
  <si>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</si>
  <si>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</si>
  <si>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</si>
  <si>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</si>
  <si>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</si>
  <si>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</si>
  <si>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</si>
  <si>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</si>
  <si>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</si>
  <si>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</si>
  <si>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</si>
  <si>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</si>
  <si>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</si>
  <si>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</si>
  <si>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</si>
  <si>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</si>
  <si>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</si>
  <si>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</si>
  <si>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</si>
  <si>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</si>
  <si>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</si>
  <si>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</si>
  <si>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</si>
  <si>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</si>
  <si>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</si>
  <si>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</si>
  <si>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</si>
  <si>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</si>
  <si>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</si>
  <si>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</si>
  <si>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</si>
  <si>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</si>
  <si>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</si>
  <si>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</si>
  <si>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</si>
  <si>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</si>
  <si>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</si>
  <si>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</si>
  <si>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</si>
  <si>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</si>
  <si>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</si>
  <si>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</si>
  <si>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</si>
  <si>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</si>
  <si>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</si>
  <si>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</si>
  <si>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</si>
  <si>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</si>
  <si>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</si>
  <si>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</si>
  <si>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</si>
  <si>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</si>
  <si>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</si>
  <si>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</si>
  <si>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</si>
  <si>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</si>
  <si>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</si>
  <si>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</si>
  <si>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</si>
  <si>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</si>
  <si>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</si>
  <si>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</si>
  <si>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</si>
  <si>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</si>
  <si>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</si>
  <si>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</si>
  <si>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</si>
  <si>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</si>
  <si>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</si>
  <si>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</si>
  <si>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</si>
  <si>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</si>
  <si>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</si>
  <si>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</si>
  <si>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</si>
  <si>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</si>
  <si>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</si>
  <si>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</si>
  <si>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</si>
  <si>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</si>
  <si>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</si>
  <si>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</si>
  <si>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</si>
  <si>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</si>
  <si>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</si>
  <si>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</si>
  <si>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</si>
  <si>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</si>
  <si>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</si>
  <si>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</si>
  <si>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</si>
  <si>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</si>
  <si>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</si>
  <si>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</si>
  <si>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</si>
  <si>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</si>
  <si>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</si>
  <si>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</si>
  <si>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</si>
  <si>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</si>
  <si>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</si>
  <si>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</si>
  <si>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</si>
  <si>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</si>
  <si>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</si>
  <si>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</si>
  <si>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</si>
  <si>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</si>
  <si>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</si>
  <si>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</si>
  <si>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</si>
  <si>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</si>
  <si>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</si>
  <si>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</si>
  <si>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</si>
  <si>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</si>
  <si>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</si>
  <si>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</si>
  <si>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</si>
  <si>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</si>
  <si>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</si>
  <si>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</si>
  <si>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</si>
  <si>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</si>
  <si>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</si>
  <si>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</si>
  <si>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</si>
  <si>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</si>
  <si>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</si>
  <si>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</si>
  <si>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</si>
  <si>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</si>
  <si>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</si>
  <si>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</si>
  <si>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</si>
  <si>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</si>
  <si>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</si>
  <si>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</si>
  <si>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</si>
  <si>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</si>
  <si>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</si>
  <si>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</si>
  <si>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</si>
  <si>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</si>
  <si>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</si>
  <si>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</si>
  <si>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</si>
  <si>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</si>
  <si>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</si>
  <si>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</si>
  <si>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</si>
  <si>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</si>
  <si>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</si>
  <si>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</si>
  <si>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</si>
  <si>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</si>
  <si>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</si>
  <si>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</si>
  <si>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</si>
  <si>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</si>
  <si>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</si>
  <si>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</si>
  <si>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</si>
  <si>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</si>
  <si>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</si>
  <si>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</si>
  <si>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</si>
  <si>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</si>
  <si>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</si>
  <si>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</si>
  <si>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</si>
  <si>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</si>
  <si>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</si>
  <si>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</si>
  <si>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</si>
  <si>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</si>
  <si>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</si>
  <si>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</si>
  <si>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</si>
  <si>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</si>
  <si>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</si>
  <si>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</si>
  <si>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</si>
  <si>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</si>
  <si>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</si>
  <si>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</si>
  <si>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</si>
  <si>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</si>
  <si>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</si>
  <si>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</si>
  <si>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</si>
  <si>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</si>
  <si>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</si>
  <si>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</si>
  <si>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</si>
  <si>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</si>
  <si>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</si>
  <si>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</si>
  <si>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</si>
  <si>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</si>
  <si>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</si>
  <si>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</si>
  <si>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</si>
  <si>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</si>
  <si>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</si>
  <si>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</si>
  <si>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</si>
  <si>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</si>
  <si>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</si>
  <si>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</si>
  <si>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</si>
  <si>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</si>
  <si>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</si>
  <si>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</si>
  <si>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</si>
  <si>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</si>
  <si>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</si>
  <si>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</si>
  <si>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</si>
  <si>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</si>
  <si>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</si>
  <si>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</si>
  <si>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</si>
  <si>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</si>
  <si>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</si>
  <si>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</si>
  <si>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</si>
  <si>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</si>
  <si>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</si>
  <si>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</si>
  <si>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</si>
  <si>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</si>
  <si>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</si>
  <si>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</si>
  <si>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</si>
  <si>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</si>
  <si>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</si>
  <si>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</si>
  <si>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</si>
  <si>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</si>
  <si>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</si>
  <si>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</si>
  <si>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</si>
  <si>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</si>
  <si>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</si>
  <si>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</si>
  <si>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</si>
  <si>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</si>
  <si>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</si>
  <si>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</si>
  <si>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</si>
  <si>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</si>
  <si>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</si>
  <si>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</si>
  <si>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</si>
  <si>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</si>
  <si>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</si>
  <si>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</si>
  <si>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</si>
  <si>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</si>
  <si>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</si>
  <si>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</si>
  <si>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</si>
  <si>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</si>
  <si>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</si>
  <si>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</si>
  <si>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</si>
  <si>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</si>
  <si>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</si>
  <si>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</si>
  <si>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</si>
  <si>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</si>
  <si>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</si>
  <si>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</si>
  <si>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</si>
  <si>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</si>
  <si>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</si>
  <si>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</si>
  <si>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</si>
  <si>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</si>
  <si>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</si>
  <si>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</si>
  <si>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</si>
  <si>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</si>
  <si>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</si>
  <si>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</si>
  <si>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</si>
  <si>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</si>
  <si>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</si>
  <si>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</si>
  <si>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</si>
  <si>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</si>
  <si>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</si>
  <si>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</si>
  <si>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</si>
  <si>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</si>
  <si>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</si>
  <si>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</si>
  <si>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</si>
  <si>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</si>
  <si>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</si>
  <si>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</si>
  <si>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</si>
  <si>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</si>
  <si>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</si>
  <si>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</si>
  <si>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</si>
  <si>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</si>
  <si>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</si>
  <si>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</si>
  <si>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</si>
  <si>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</si>
  <si>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</si>
  <si>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</si>
  <si>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</si>
  <si>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</si>
  <si>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</si>
  <si>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</si>
  <si>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</si>
  <si>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</si>
  <si>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</si>
  <si>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</si>
  <si>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</si>
  <si>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</si>
  <si>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</si>
  <si>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</si>
  <si>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</si>
  <si>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</si>
  <si>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</si>
  <si>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</si>
  <si>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</si>
  <si>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</si>
  <si>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</si>
  <si>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</si>
  <si>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</si>
  <si>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</si>
  <si>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</si>
  <si>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</si>
  <si>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</si>
  <si>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</si>
  <si>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</si>
  <si>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</si>
  <si>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</si>
  <si>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</si>
  <si>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</si>
  <si>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</si>
  <si>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</si>
  <si>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</si>
  <si>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</si>
  <si>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</si>
  <si>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</si>
  <si>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</si>
  <si>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</si>
  <si>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</si>
  <si>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</si>
  <si>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</si>
  <si>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</si>
  <si>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</si>
  <si>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</si>
  <si>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</si>
  <si>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</si>
  <si>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</si>
  <si>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</si>
  <si>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</si>
  <si>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</si>
  <si>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</si>
  <si>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</si>
  <si>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</si>
  <si>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</si>
  <si>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</si>
  <si>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</si>
  <si>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</si>
  <si>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</si>
  <si>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</si>
  <si>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</si>
  <si>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</si>
  <si>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</si>
  <si>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</si>
  <si>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</si>
  <si>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</si>
  <si>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</si>
  <si>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</si>
  <si>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</si>
  <si>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</si>
  <si>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</si>
  <si>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</si>
  <si>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</si>
  <si>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</si>
  <si>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</si>
  <si>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</si>
  <si>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</si>
  <si>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</si>
  <si>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</si>
  <si>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</si>
  <si>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</si>
  <si>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</si>
  <si>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</si>
  <si>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</si>
  <si>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</si>
  <si>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</si>
  <si>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</si>
  <si>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</si>
  <si>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</si>
  <si>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</si>
  <si>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</si>
  <si>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</si>
  <si>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</si>
  <si>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</si>
  <si>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</si>
  <si>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</si>
  <si>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</si>
  <si>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</si>
  <si>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</si>
  <si>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</si>
  <si>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</si>
  <si>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</si>
  <si>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</si>
  <si>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</si>
  <si>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</si>
  <si>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</si>
  <si>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</si>
  <si>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</si>
  <si>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</si>
  <si>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</si>
  <si>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</si>
  <si>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</si>
  <si>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</si>
  <si>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</si>
  <si>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</si>
  <si>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</si>
  <si>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</si>
  <si>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</si>
  <si>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</si>
  <si>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</si>
  <si>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</si>
  <si>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</si>
  <si>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</si>
  <si>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</si>
  <si>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</si>
  <si>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</si>
  <si>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</si>
  <si>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</si>
  <si>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</si>
  <si>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</si>
  <si>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</si>
  <si>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</si>
  <si>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</si>
  <si>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</si>
  <si>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</si>
  <si>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</si>
  <si>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</si>
  <si>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</si>
  <si>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</si>
  <si>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</si>
  <si>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</si>
  <si>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</si>
  <si>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</si>
  <si>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</si>
  <si>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</si>
  <si>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</si>
  <si>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</si>
  <si>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</si>
  <si>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</si>
  <si>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</si>
  <si>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</si>
  <si>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</si>
  <si>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</si>
  <si>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</si>
  <si>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</si>
  <si>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</si>
  <si>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</si>
  <si>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</si>
  <si>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</si>
  <si>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</si>
  <si>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</si>
  <si>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</si>
  <si>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</si>
  <si>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</si>
  <si>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</si>
  <si>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</si>
  <si>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</si>
  <si>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</si>
  <si>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</si>
  <si>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</si>
  <si>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</si>
  <si>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</si>
  <si>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</si>
  <si>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</si>
  <si>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</si>
  <si>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</si>
  <si>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</si>
  <si>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</si>
  <si>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</si>
  <si>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</si>
  <si>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</si>
  <si>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</si>
  <si>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</si>
  <si>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</si>
  <si>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</si>
  <si>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</si>
  <si>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</si>
  <si>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</si>
  <si>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</si>
  <si>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</si>
  <si>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</si>
  <si>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</si>
  <si>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</si>
  <si>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</si>
  <si>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</si>
  <si>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</si>
  <si>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</si>
  <si>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</si>
  <si>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</si>
  <si>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</si>
  <si>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</si>
  <si>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</si>
  <si>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</si>
  <si>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</si>
  <si>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</si>
  <si>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</si>
  <si>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</si>
  <si>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</si>
  <si>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</si>
  <si>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</si>
  <si>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</si>
  <si>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</si>
  <si>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</si>
  <si>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</si>
  <si>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</si>
  <si>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</si>
  <si>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</si>
  <si>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</si>
  <si>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</si>
  <si>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</si>
  <si>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</si>
  <si>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</si>
  <si>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</si>
  <si>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</si>
  <si>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</si>
  <si>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</si>
  <si>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</si>
  <si>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</si>
  <si>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</si>
  <si>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</si>
  <si>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</si>
  <si>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</si>
  <si>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</si>
  <si>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</si>
  <si>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</si>
  <si>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</si>
  <si>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</si>
  <si>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</si>
  <si>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</si>
  <si>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</si>
  <si>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</si>
  <si>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</si>
  <si>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</si>
  <si>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</si>
  <si>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</si>
  <si>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</si>
  <si>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</si>
  <si>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</si>
  <si>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</si>
  <si>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</si>
  <si>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</si>
  <si>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</si>
  <si>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</si>
  <si>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</si>
  <si>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</si>
  <si>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</si>
  <si>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</si>
  <si>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</si>
  <si>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</si>
  <si>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</si>
  <si>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</si>
  <si>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</si>
  <si>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</si>
  <si>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</si>
  <si>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</si>
  <si>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</si>
  <si>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</si>
  <si>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</si>
  <si>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</si>
  <si>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</si>
  <si>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</si>
  <si>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</si>
  <si>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</si>
  <si>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</si>
  <si>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</si>
  <si>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</si>
  <si>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</si>
  <si>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</si>
  <si>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</si>
  <si>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</si>
  <si>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</si>
  <si>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</si>
  <si>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</si>
  <si>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</si>
  <si>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</si>
  <si>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</si>
  <si>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</si>
  <si>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</si>
  <si>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</si>
  <si>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</si>
  <si>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</si>
  <si>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</si>
  <si>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</si>
  <si>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</si>
  <si>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</si>
  <si>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</si>
  <si>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</si>
  <si>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</si>
  <si>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</si>
  <si>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</si>
  <si>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</si>
  <si>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</si>
  <si>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</si>
  <si>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</si>
  <si>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</si>
  <si>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</si>
  <si>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</si>
  <si>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</si>
  <si>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</si>
  <si>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</si>
  <si>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</si>
  <si>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</si>
  <si>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</si>
  <si>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</si>
  <si>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</si>
  <si>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</si>
  <si>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</si>
  <si>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</si>
  <si>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</si>
  <si>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</si>
  <si>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</si>
  <si>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</si>
  <si>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</si>
  <si>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</si>
  <si>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</si>
  <si>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</si>
  <si>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</si>
  <si>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</si>
  <si>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</si>
  <si>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</si>
  <si>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</si>
  <si>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</si>
  <si>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</si>
  <si>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</si>
  <si>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</si>
  <si>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</si>
  <si>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</si>
  <si>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</si>
  <si>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</si>
  <si>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</si>
  <si>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</si>
  <si>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</si>
  <si>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</si>
  <si>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</si>
  <si>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</si>
  <si>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</si>
  <si>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</si>
  <si>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</si>
  <si>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</si>
  <si>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</si>
  <si>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</si>
  <si>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</si>
  <si>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</si>
  <si>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</si>
  <si>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</si>
  <si>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</si>
  <si>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</si>
  <si>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</si>
  <si>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</si>
  <si>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</si>
  <si>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</si>
  <si>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</si>
  <si>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</si>
  <si>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</si>
  <si>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</si>
  <si>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</si>
  <si>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</si>
  <si>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</si>
  <si>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</si>
  <si>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</si>
  <si>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</si>
  <si>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</si>
  <si>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</si>
  <si>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</si>
  <si>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</si>
  <si>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</si>
  <si>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</si>
  <si>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</si>
  <si>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</si>
  <si>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</si>
  <si>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</si>
  <si>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</si>
  <si>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</si>
  <si>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</si>
  <si>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</si>
  <si>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</si>
  <si>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</si>
  <si>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</si>
  <si>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</si>
  <si>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</si>
  <si>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</si>
  <si>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</si>
  <si>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</si>
  <si>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</si>
  <si>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</si>
  <si>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</si>
  <si>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</si>
  <si>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</si>
  <si>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</si>
  <si>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</si>
  <si>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</si>
  <si>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</si>
  <si>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</si>
  <si>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</si>
  <si>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</si>
  <si>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</si>
  <si>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</si>
  <si>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</si>
  <si>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</si>
  <si>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</si>
  <si>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</si>
  <si>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</si>
  <si>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</si>
  <si>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</si>
  <si>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</si>
  <si>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</si>
  <si>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</si>
  <si>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</si>
  <si>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</si>
  <si>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</si>
  <si>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</si>
  <si>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</si>
  <si>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</si>
  <si>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</si>
  <si>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</si>
  <si>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</si>
  <si>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</si>
  <si>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</si>
  <si>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</si>
  <si>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</si>
  <si>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</si>
  <si>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</si>
  <si>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</si>
  <si>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</si>
  <si>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</si>
  <si>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</si>
  <si>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</si>
  <si>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</si>
  <si>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</si>
  <si>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</si>
  <si>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</si>
  <si>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</si>
  <si>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</si>
  <si>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</si>
  <si>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</si>
  <si>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</si>
  <si>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</si>
  <si>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</si>
  <si>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</si>
  <si>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</si>
  <si>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</si>
  <si>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</si>
  <si>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</si>
  <si>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</si>
  <si>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</si>
  <si>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</si>
  <si>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</si>
  <si>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</si>
  <si>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</si>
  <si>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</si>
  <si>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</si>
  <si>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</si>
  <si>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</si>
  <si>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</si>
  <si>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</si>
  <si>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</si>
  <si>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</si>
  <si>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</si>
  <si>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</si>
  <si>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</si>
  <si>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</si>
  <si>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</si>
  <si>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</si>
  <si>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</si>
  <si>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</si>
  <si>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</si>
  <si>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</si>
  <si>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</si>
  <si>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</si>
  <si>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</si>
  <si>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</si>
  <si>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</si>
  <si>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</si>
  <si>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</si>
  <si>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</si>
  <si>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</si>
  <si>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</si>
  <si>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</si>
  <si>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</si>
  <si>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</si>
  <si>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</si>
  <si>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</si>
  <si>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</si>
  <si>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</si>
  <si>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</si>
  <si>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</si>
  <si>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</si>
  <si>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</si>
  <si>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</si>
  <si>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</si>
  <si>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</si>
  <si>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</si>
  <si>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</si>
  <si>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</si>
  <si>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</si>
  <si>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</si>
  <si>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</si>
  <si>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</si>
  <si>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</si>
  <si>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</si>
  <si>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</si>
  <si>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</si>
  <si>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</si>
  <si>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</si>
  <si>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</si>
  <si>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</si>
  <si>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</si>
  <si>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</si>
  <si>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</si>
  <si>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</si>
  <si>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</si>
  <si>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</si>
  <si>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</si>
  <si>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</si>
  <si>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</si>
  <si>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</si>
  <si>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</si>
  <si>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</si>
  <si>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</si>
  <si>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</si>
  <si>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</si>
  <si>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</si>
  <si>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</si>
  <si>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</si>
  <si>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</si>
  <si>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</si>
  <si>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</si>
  <si>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</si>
  <si>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</si>
  <si>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</si>
  <si>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</si>
  <si>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</si>
  <si>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</si>
  <si>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</si>
  <si>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</si>
  <si>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</si>
  <si>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</si>
  <si>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</si>
  <si>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</si>
  <si>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</si>
  <si>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</si>
  <si>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</si>
  <si>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</si>
  <si>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</si>
  <si>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</si>
  <si>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</si>
  <si>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</si>
  <si>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</si>
  <si>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</si>
  <si>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</si>
  <si>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</si>
  <si>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</si>
  <si>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</si>
  <si>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</si>
  <si>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</si>
  <si>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</si>
  <si>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</si>
  <si>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</si>
  <si>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</si>
  <si>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</si>
  <si>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</si>
  <si>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</si>
  <si>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</si>
  <si>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</si>
  <si>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</si>
  <si>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</si>
  <si>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</si>
  <si>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</si>
  <si>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</si>
  <si>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</si>
  <si>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</si>
  <si>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</si>
  <si>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</si>
  <si>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</si>
  <si>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</si>
  <si>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</si>
  <si>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</si>
  <si>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</si>
  <si>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</si>
  <si>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</si>
  <si>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</si>
  <si>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</si>
  <si>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</si>
  <si>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</si>
  <si>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</si>
  <si>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</si>
  <si>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</si>
  <si>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</si>
  <si>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</si>
  <si>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</si>
  <si>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</si>
  <si>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</si>
  <si>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</si>
  <si>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</si>
  <si>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</si>
  <si>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</si>
  <si>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</si>
  <si>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</si>
  <si>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</si>
  <si>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</si>
  <si>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</si>
  <si>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</si>
  <si>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</si>
  <si>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</si>
  <si>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</si>
  <si>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</si>
  <si>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</si>
  <si>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</si>
  <si>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</si>
  <si>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</si>
  <si>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</si>
  <si>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</si>
  <si>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</si>
  <si>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</si>
  <si>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</si>
  <si>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</si>
  <si>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</si>
  <si>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</si>
  <si>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</si>
  <si>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</si>
  <si>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</si>
  <si>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</si>
  <si>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</si>
  <si>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</si>
  <si>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</si>
  <si>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</si>
  <si>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</si>
  <si>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</si>
  <si>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</si>
  <si>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</si>
  <si>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</si>
  <si>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</si>
  <si>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</si>
  <si>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</si>
  <si>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</si>
  <si>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</si>
  <si>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</si>
  <si>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</si>
  <si>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</si>
  <si>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</si>
  <si>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</si>
  <si>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</si>
  <si>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</si>
  <si>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</si>
  <si>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</si>
  <si>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</si>
  <si>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</si>
  <si>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</si>
  <si>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</si>
  <si>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</si>
  <si>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</si>
  <si>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</si>
  <si>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</si>
  <si>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</si>
  <si>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</si>
  <si>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</si>
  <si>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</si>
  <si>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</si>
  <si>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</si>
  <si>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</si>
  <si>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</si>
  <si>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</si>
  <si>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</si>
  <si>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</si>
  <si>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</si>
  <si>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</si>
  <si>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</si>
  <si>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</si>
  <si>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</si>
  <si>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</si>
  <si>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</si>
  <si>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</si>
  <si>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</si>
  <si>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</si>
  <si>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</si>
  <si>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</si>
  <si>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</si>
  <si>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</si>
  <si>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</si>
  <si>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</si>
  <si>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</si>
  <si>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</si>
  <si>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</si>
  <si>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</si>
  <si>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</si>
  <si>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</si>
  <si>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</si>
  <si>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</si>
  <si>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</si>
  <si>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</si>
  <si>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</si>
  <si>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</si>
  <si>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</si>
  <si>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</si>
  <si>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</si>
  <si>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</si>
  <si>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</si>
  <si>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</si>
  <si>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</si>
  <si>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</si>
  <si>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</si>
  <si>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</si>
  <si>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</si>
  <si>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</si>
  <si>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</si>
  <si>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</si>
  <si>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</si>
  <si>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</si>
  <si>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</si>
  <si>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</si>
  <si>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</si>
  <si>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</si>
  <si>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</si>
  <si>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</si>
  <si>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</si>
  <si>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</si>
  <si>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</si>
  <si>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</si>
  <si>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</si>
  <si>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</si>
  <si>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</si>
  <si>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</si>
  <si>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</si>
  <si>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</si>
  <si>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</si>
  <si>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</si>
  <si>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</si>
  <si>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</si>
  <si>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</si>
  <si>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</si>
  <si>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</si>
  <si>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</si>
  <si>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</si>
  <si>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</si>
  <si>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</si>
  <si>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</si>
  <si>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</si>
  <si>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</si>
  <si>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</si>
  <si>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</si>
  <si>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</si>
  <si>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</si>
  <si>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</si>
  <si>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</si>
  <si>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</si>
  <si>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</si>
  <si>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</si>
  <si>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</si>
  <si>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</si>
  <si>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</si>
  <si>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</si>
  <si>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</si>
  <si>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</si>
  <si>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</si>
  <si>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</si>
  <si>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</si>
  <si>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</si>
  <si>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</si>
  <si>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</si>
  <si>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</si>
  <si>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</si>
  <si>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</si>
  <si>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</si>
  <si>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</si>
  <si>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</si>
  <si>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</si>
  <si>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</si>
  <si>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</si>
  <si>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</si>
  <si>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</si>
  <si>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</si>
  <si>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</si>
  <si>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</si>
  <si>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</si>
  <si>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</si>
  <si>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</si>
  <si>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</si>
  <si>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</si>
  <si>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</si>
  <si>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</si>
  <si>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</si>
  <si>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</si>
  <si>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</si>
  <si>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</si>
  <si>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</si>
  <si>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</si>
  <si>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</si>
  <si>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</si>
  <si>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</si>
  <si>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</si>
  <si>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</si>
  <si>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</si>
  <si>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</si>
  <si>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</si>
  <si>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</si>
  <si>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</si>
  <si>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</si>
  <si>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</si>
  <si>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</si>
  <si>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</si>
  <si>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</si>
  <si>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</si>
  <si>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</si>
  <si>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</si>
  <si>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</si>
  <si>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</si>
  <si>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</si>
  <si>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</si>
  <si>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</si>
  <si>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</si>
  <si>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</si>
  <si>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</si>
  <si>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</si>
  <si>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</si>
  <si>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</si>
  <si>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</si>
  <si>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</si>
  <si>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</si>
  <si>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</si>
  <si>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</si>
  <si>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</si>
  <si>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</si>
  <si>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</si>
  <si>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</si>
  <si>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</si>
  <si>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</si>
  <si>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</si>
  <si>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</si>
  <si>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</si>
  <si>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</si>
  <si>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</si>
  <si>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</si>
  <si>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</si>
  <si>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</si>
  <si>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</si>
  <si>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</si>
  <si>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</si>
  <si>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</si>
  <si>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</si>
  <si>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</si>
  <si>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</si>
  <si>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</si>
  <si>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</si>
  <si>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</si>
  <si>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</si>
  <si>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</si>
  <si>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</si>
  <si>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</si>
  <si>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</si>
  <si>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</si>
  <si>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</si>
  <si>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</si>
  <si>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</si>
  <si>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</si>
  <si>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</si>
  <si>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</si>
  <si>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</si>
  <si>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</si>
  <si>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</si>
  <si>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</si>
  <si>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</si>
  <si>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</si>
  <si>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</si>
  <si>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</si>
  <si>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</si>
  <si>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</si>
  <si>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</si>
  <si>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</si>
  <si>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</si>
  <si>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</si>
  <si>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</si>
  <si>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</si>
  <si>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</si>
  <si>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</si>
  <si>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</si>
  <si>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</si>
  <si>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</si>
  <si>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</si>
  <si>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</si>
  <si>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</si>
  <si>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</si>
  <si>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</si>
  <si>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</si>
  <si>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</si>
  <si>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</si>
  <si>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</si>
  <si>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</si>
  <si>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</si>
  <si>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</si>
  <si>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</si>
  <si>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</si>
  <si>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</si>
  <si>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</si>
  <si>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</si>
  <si>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</si>
  <si>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</si>
  <si>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</si>
  <si>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</si>
  <si>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</si>
  <si>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</si>
  <si>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</si>
  <si>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</si>
  <si>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</si>
  <si>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</si>
  <si>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</si>
  <si>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</si>
  <si>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</si>
  <si>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</si>
  <si>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</si>
  <si>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</si>
  <si>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</si>
  <si>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</si>
  <si>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</si>
  <si>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</si>
  <si>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</si>
  <si>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</si>
  <si>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</si>
  <si>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</si>
  <si>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</si>
  <si>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</si>
  <si>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</si>
  <si>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</si>
  <si>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</si>
  <si>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</si>
  <si>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</si>
  <si>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</si>
  <si>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</si>
  <si>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</si>
  <si>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</si>
  <si>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</si>
  <si>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</si>
  <si>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</si>
  <si>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</si>
  <si>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</si>
  <si>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</si>
  <si>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</si>
  <si>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</si>
  <si>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</si>
  <si>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</si>
  <si>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</si>
  <si>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</si>
  <si>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</si>
  <si>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</si>
  <si>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</si>
  <si>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</si>
  <si>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</si>
  <si>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</si>
  <si>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</si>
  <si>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</si>
  <si>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</si>
  <si>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</si>
  <si>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</si>
  <si>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</si>
  <si>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</si>
  <si>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</si>
  <si>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</si>
  <si>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</si>
  <si>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</si>
  <si>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</si>
  <si>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</si>
  <si>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</si>
  <si>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</si>
  <si>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</si>
  <si>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</si>
  <si>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</si>
  <si>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</si>
  <si>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</si>
  <si>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</si>
  <si>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</si>
  <si>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</si>
  <si>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</si>
  <si>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</si>
  <si>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</si>
  <si>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</si>
  <si>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</si>
  <si>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</si>
  <si>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</si>
  <si>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</si>
  <si>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</si>
  <si>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</si>
  <si>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</si>
  <si>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</si>
  <si>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</si>
  <si>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</si>
  <si>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</si>
  <si>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</si>
  <si>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</si>
  <si>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</si>
  <si>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</si>
  <si>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</si>
  <si>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</si>
  <si>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</si>
  <si>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</si>
  <si>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</si>
  <si>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</si>
  <si>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</si>
  <si>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</si>
  <si>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</si>
  <si>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</si>
  <si>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</si>
  <si>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</si>
  <si>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</si>
  <si>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</si>
  <si>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</si>
  <si>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</si>
  <si>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</si>
  <si>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</si>
  <si>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</si>
  <si>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</si>
  <si>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</si>
  <si>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</si>
  <si>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</si>
  <si>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</si>
  <si>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</si>
  <si>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</si>
  <si>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</si>
  <si>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</si>
  <si>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</si>
  <si>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</si>
  <si>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</si>
  <si>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</si>
  <si>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</si>
  <si>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</si>
  <si>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</si>
  <si>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</si>
  <si>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</si>
  <si>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</si>
  <si>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</si>
  <si>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</si>
  <si>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</si>
  <si>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</si>
  <si>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</si>
  <si>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</si>
  <si>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</si>
  <si>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</si>
  <si>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</si>
  <si>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</si>
  <si>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</si>
  <si>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</si>
  <si>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</si>
  <si>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</si>
  <si>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</si>
  <si>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</si>
  <si>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</si>
  <si>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</si>
  <si>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</si>
  <si>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</si>
  <si>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</si>
  <si>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</si>
  <si>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</si>
  <si>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</si>
  <si>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</si>
  <si>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</si>
  <si>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</si>
  <si>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</si>
  <si>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</si>
  <si>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</si>
  <si>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</si>
  <si>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</si>
  <si>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</si>
  <si>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</si>
  <si>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</si>
  <si>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</si>
  <si>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</si>
  <si>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</si>
  <si>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</si>
  <si>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</si>
  <si>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</si>
  <si>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</si>
  <si>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</si>
  <si>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</si>
  <si>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</si>
  <si>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</si>
  <si>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</si>
  <si>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</si>
  <si>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</si>
  <si>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</si>
  <si>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</si>
  <si>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</si>
  <si>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</si>
  <si>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</si>
  <si>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</si>
  <si>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</si>
  <si>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</si>
  <si>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</si>
  <si>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</si>
  <si>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</si>
  <si>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</si>
  <si>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</si>
  <si>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</si>
  <si>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</si>
  <si>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</si>
  <si>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</si>
  <si>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</si>
  <si>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</si>
  <si>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</si>
  <si>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</si>
  <si>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</si>
  <si>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</si>
  <si>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</si>
  <si>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</si>
  <si>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</si>
  <si>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</si>
  <si>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</si>
  <si>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</si>
  <si>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</si>
  <si>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</si>
  <si>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</si>
  <si>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</si>
  <si>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</si>
  <si>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</si>
  <si>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</si>
  <si>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</si>
  <si>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</si>
  <si>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</si>
  <si>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</si>
  <si>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</si>
  <si>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</si>
  <si>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</si>
  <si>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</si>
  <si>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</si>
  <si>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</si>
  <si>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</si>
  <si>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</si>
  <si>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</si>
  <si>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</si>
  <si>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</si>
  <si>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</si>
  <si>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</si>
  <si>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</si>
  <si>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</si>
  <si>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</si>
  <si>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</si>
  <si>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</si>
  <si>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</si>
  <si>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</si>
  <si>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</si>
  <si>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</si>
  <si>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</si>
  <si>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</si>
  <si>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</si>
  <si>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</si>
  <si>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</si>
  <si>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</si>
  <si>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</si>
  <si>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</si>
  <si>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</si>
  <si>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</si>
  <si>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</si>
  <si>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</si>
  <si>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</si>
  <si>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</si>
  <si>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</si>
  <si>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</si>
  <si>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</si>
  <si>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</si>
  <si>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</si>
  <si>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</si>
  <si>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</si>
  <si>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</si>
  <si>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</si>
  <si>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</si>
  <si>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</si>
  <si>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</si>
  <si>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</si>
  <si>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</si>
  <si>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</si>
  <si>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</si>
  <si>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</si>
  <si>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</si>
  <si>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</si>
  <si>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</si>
  <si>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</si>
  <si>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</si>
  <si>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</si>
  <si>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</si>
  <si>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</si>
  <si>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</si>
  <si>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</si>
  <si>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</si>
  <si>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</si>
  <si>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</si>
  <si>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</si>
  <si>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</si>
  <si>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</si>
  <si>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</si>
  <si>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</si>
  <si>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</si>
  <si>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</si>
  <si>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</si>
  <si>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</si>
  <si>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</si>
  <si>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</si>
  <si>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</si>
  <si>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</si>
  <si>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</si>
  <si>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</si>
  <si>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</si>
  <si>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</si>
  <si>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</si>
  <si>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</si>
  <si>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</si>
  <si>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</si>
  <si>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</si>
  <si>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</si>
  <si>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</si>
  <si>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</si>
  <si>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</si>
  <si>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</si>
  <si>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</si>
  <si>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</si>
  <si>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</si>
  <si>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</si>
  <si>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</si>
  <si>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</si>
  <si>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</si>
  <si>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</si>
  <si>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</si>
  <si>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</si>
  <si>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</si>
  <si>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</si>
  <si>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</si>
  <si>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</si>
  <si>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</si>
  <si>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</si>
  <si>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</si>
  <si>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</si>
  <si>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</si>
  <si>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</si>
  <si>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</si>
  <si>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</si>
  <si>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</si>
  <si>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</si>
  <si>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</si>
  <si>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</si>
  <si>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</si>
  <si>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</si>
  <si>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</si>
  <si>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</si>
  <si>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</si>
  <si>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</si>
  <si>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</si>
  <si>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</si>
  <si>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</si>
  <si>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</si>
  <si>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</si>
  <si>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</si>
  <si>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</si>
  <si>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</si>
  <si>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</si>
  <si>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</si>
  <si>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</si>
  <si>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</si>
  <si>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</si>
  <si>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</si>
  <si>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</si>
  <si>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</si>
  <si>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</si>
  <si>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</si>
  <si>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</si>
  <si>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</si>
  <si>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</si>
  <si>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</si>
  <si>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</si>
  <si>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</si>
  <si>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</si>
  <si>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</si>
  <si>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</si>
  <si>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</si>
  <si>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</si>
  <si>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</si>
  <si>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</si>
  <si>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</si>
  <si>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</si>
  <si>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</si>
  <si>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</si>
  <si>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</si>
  <si>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</si>
  <si>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</si>
  <si>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</si>
  <si>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</si>
  <si>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</si>
  <si>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</si>
  <si>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</si>
  <si>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</si>
  <si>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</si>
  <si>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</si>
  <si>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</si>
  <si>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</si>
  <si>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</si>
  <si>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</si>
  <si>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</si>
  <si>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</si>
  <si>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</si>
  <si>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</si>
  <si>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</si>
  <si>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</si>
  <si>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</si>
  <si>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</si>
  <si>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</si>
  <si>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</si>
  <si>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</si>
  <si>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</si>
  <si>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</si>
  <si>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</si>
  <si>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</si>
  <si>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</si>
  <si>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</si>
  <si>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</si>
  <si>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</si>
  <si>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</si>
  <si>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</si>
  <si>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</si>
  <si>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</si>
  <si>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</si>
  <si>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</si>
  <si>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</si>
  <si>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</si>
  <si>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</si>
  <si>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</si>
  <si>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</si>
  <si>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</si>
  <si>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</si>
  <si>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</si>
  <si>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</si>
  <si>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</si>
  <si>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</si>
  <si>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</si>
  <si>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</si>
  <si>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</si>
  <si>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</si>
  <si>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</si>
  <si>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</si>
  <si>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</si>
  <si>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</si>
  <si>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</si>
  <si>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</si>
  <si>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</si>
  <si>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</si>
  <si>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</si>
  <si>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</si>
  <si>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</si>
  <si>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</si>
  <si>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</si>
  <si>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</si>
  <si>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</si>
  <si>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</si>
  <si>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</si>
  <si>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</si>
  <si>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</si>
  <si>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</si>
  <si>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</si>
  <si>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</si>
  <si>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</si>
  <si>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</si>
  <si>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</si>
  <si>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</si>
  <si>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</si>
  <si>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</si>
  <si>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</si>
  <si>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</si>
  <si>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</si>
  <si>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</si>
  <si>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</si>
  <si>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</si>
  <si>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</si>
  <si>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</si>
  <si>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</si>
  <si>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</si>
  <si>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</si>
  <si>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</si>
  <si>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</si>
  <si>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</si>
  <si>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</si>
  <si>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</si>
  <si>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</si>
  <si>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</si>
  <si>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</si>
  <si>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</si>
  <si>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</si>
  <si>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</si>
  <si>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</si>
  <si>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</si>
  <si>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</si>
  <si>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</si>
  <si>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</si>
  <si>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</si>
  <si>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</si>
  <si>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</si>
  <si>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</si>
  <si>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</si>
  <si>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</si>
  <si>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</si>
  <si>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</si>
  <si>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</si>
  <si>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</si>
  <si>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</si>
  <si>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</si>
  <si>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</si>
  <si>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</si>
  <si>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</si>
  <si>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</si>
  <si>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</si>
  <si>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</si>
  <si>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</si>
  <si>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</si>
  <si>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</si>
  <si>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</si>
  <si>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</si>
  <si>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</si>
  <si>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</si>
  <si>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</si>
  <si>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</si>
  <si>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</si>
  <si>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</si>
  <si>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</si>
  <si>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</si>
  <si>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</si>
  <si>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</si>
  <si>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</si>
  <si>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</si>
  <si>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</si>
  <si>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</si>
  <si>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</si>
  <si>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</si>
  <si>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</si>
  <si>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</si>
  <si>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</si>
  <si>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</si>
  <si>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</si>
  <si>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</si>
  <si>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</si>
  <si>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</si>
  <si>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</si>
  <si>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</si>
  <si>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</si>
  <si>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</si>
  <si>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</si>
  <si>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</si>
  <si>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</si>
  <si>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</si>
  <si>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</si>
  <si>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</si>
  <si>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</si>
  <si>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</si>
  <si>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</si>
  <si>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</si>
  <si>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</si>
  <si>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</si>
  <si>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</si>
  <si>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</si>
  <si>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</si>
  <si>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</si>
  <si>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</si>
  <si>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</si>
  <si>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</si>
  <si>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</si>
  <si>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</si>
  <si>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</si>
  <si>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</si>
  <si>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</si>
  <si>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</si>
  <si>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</si>
  <si>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</si>
  <si>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</si>
  <si>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</si>
  <si>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</si>
  <si>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</si>
  <si>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</si>
  <si>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</si>
  <si>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</si>
  <si>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</si>
  <si>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</si>
  <si>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</si>
  <si>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</si>
  <si>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</si>
  <si>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</si>
  <si>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</si>
  <si>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</si>
  <si>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</si>
  <si>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</si>
  <si>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</si>
  <si>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</si>
  <si>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</si>
  <si>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</si>
  <si>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</si>
  <si>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</si>
  <si>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</si>
  <si>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</si>
  <si>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</si>
  <si>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</si>
  <si>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</si>
  <si>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</si>
  <si>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</si>
  <si>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</si>
  <si>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</si>
  <si>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</si>
  <si>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</si>
  <si>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</si>
  <si>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</si>
  <si>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</si>
  <si>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</si>
  <si>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</si>
  <si>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</si>
  <si>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</si>
  <si>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</si>
  <si>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</si>
  <si>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</si>
  <si>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</si>
  <si>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</si>
  <si>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</si>
  <si>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</si>
  <si>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</si>
  <si>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</si>
  <si>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</si>
  <si>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</si>
  <si>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</si>
  <si>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</si>
  <si>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</si>
  <si>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</si>
  <si>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</si>
  <si>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</si>
  <si>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</si>
  <si>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</si>
  <si>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</si>
  <si>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</si>
  <si>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</si>
  <si>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</si>
  <si>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</si>
  <si>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</si>
  <si>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</si>
  <si>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</si>
  <si>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</si>
  <si>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</si>
  <si>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</si>
  <si>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</si>
  <si>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</si>
  <si>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</si>
  <si>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</si>
  <si>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</si>
  <si>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</si>
  <si>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</si>
  <si>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</si>
  <si>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</si>
  <si>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</si>
  <si>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</si>
  <si>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</si>
  <si>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</si>
  <si>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</si>
  <si>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</si>
  <si>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</si>
  <si>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</si>
  <si>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</si>
  <si>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</si>
  <si>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</si>
  <si>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</si>
  <si>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</si>
  <si>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</si>
  <si>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</si>
  <si>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</si>
  <si>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</si>
  <si>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</si>
  <si>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</si>
  <si>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</si>
  <si>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</si>
  <si>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</si>
  <si>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</si>
  <si>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</si>
  <si>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</si>
  <si>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</si>
  <si>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</si>
  <si>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</si>
  <si>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</si>
  <si>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</si>
  <si>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</si>
  <si>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</si>
  <si>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</si>
  <si>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</si>
  <si>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</si>
  <si>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</si>
  <si>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</si>
  <si>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</si>
  <si>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</si>
  <si>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</si>
  <si>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</si>
  <si>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</si>
  <si>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</si>
  <si>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</si>
  <si>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</si>
  <si>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</si>
  <si>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</si>
  <si>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</si>
  <si>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</si>
  <si>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</si>
  <si>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</si>
  <si>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</si>
  <si>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</si>
  <si>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</si>
  <si>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</si>
  <si>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</si>
  <si>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</si>
  <si>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</si>
  <si>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</si>
  <si>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</si>
  <si>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</si>
  <si>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</si>
  <si>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</si>
  <si>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</si>
  <si>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</si>
  <si>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</si>
  <si>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</si>
  <si>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</si>
  <si>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</si>
  <si>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</si>
  <si>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</si>
  <si>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</si>
  <si>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</si>
  <si>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</si>
  <si>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</si>
  <si>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</si>
  <si>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</si>
  <si>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</si>
  <si>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</si>
  <si>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</si>
  <si>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</si>
  <si>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</si>
  <si>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</si>
  <si>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</si>
  <si>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</si>
  <si>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</si>
  <si>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</si>
  <si>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</si>
  <si>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</si>
  <si>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</si>
  <si>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</si>
  <si>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</si>
  <si>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</si>
  <si>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</si>
  <si>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</si>
  <si>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</si>
  <si>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</si>
  <si>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</si>
  <si>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</si>
  <si>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</si>
  <si>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</si>
  <si>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</si>
  <si>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</si>
  <si>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</si>
  <si>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</si>
  <si>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</si>
  <si>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</si>
  <si>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</si>
  <si>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</si>
  <si>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</si>
  <si>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</si>
  <si>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</si>
  <si>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</si>
  <si>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</si>
  <si>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</si>
  <si>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</si>
  <si>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</si>
  <si>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</si>
  <si>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</si>
  <si>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</si>
  <si>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</si>
  <si>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</si>
  <si>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</si>
  <si>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</si>
  <si>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</si>
  <si>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</si>
  <si>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</si>
  <si>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</si>
  <si>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</si>
  <si>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</si>
  <si>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</si>
  <si>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</si>
  <si>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</si>
  <si>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</si>
  <si>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</si>
  <si>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</si>
  <si>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</si>
  <si>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</si>
  <si>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</si>
  <si>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</si>
  <si>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</si>
  <si>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</si>
  <si>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</si>
  <si>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</si>
  <si>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</si>
  <si>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</si>
  <si>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</si>
  <si>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</si>
  <si>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</si>
  <si>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</si>
  <si>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</si>
  <si>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</si>
  <si>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</si>
  <si>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</si>
  <si>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</si>
  <si>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</si>
  <si>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</si>
  <si>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</si>
  <si>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</si>
  <si>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</si>
  <si>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</si>
  <si>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</si>
  <si>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</si>
  <si>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</si>
  <si>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</si>
  <si>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</si>
  <si>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</si>
  <si>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</si>
  <si>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</si>
  <si>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</si>
  <si>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</si>
  <si>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</si>
  <si>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</si>
  <si>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</si>
  <si>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</si>
  <si>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</si>
  <si>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</si>
  <si>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</si>
  <si>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</si>
  <si>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</si>
  <si>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</si>
  <si>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</si>
  <si>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</si>
  <si>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</si>
  <si>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</si>
  <si>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</si>
  <si>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</si>
  <si>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</si>
  <si>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</si>
  <si>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</si>
  <si>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</si>
  <si>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</si>
  <si>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</si>
  <si>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</si>
  <si>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</si>
  <si>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</si>
  <si>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</si>
  <si>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</si>
  <si>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</si>
  <si>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</si>
  <si>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</si>
  <si>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</si>
  <si>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</si>
  <si>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</si>
  <si>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</si>
  <si>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</si>
  <si>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</si>
  <si>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</si>
  <si>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</si>
  <si>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</si>
  <si>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</si>
  <si>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</si>
  <si>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</si>
  <si>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</si>
  <si>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</si>
  <si>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</si>
  <si>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</si>
  <si>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</si>
  <si>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</si>
  <si>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</si>
  <si>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</si>
  <si>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</si>
  <si>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</si>
  <si>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</si>
  <si>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</si>
  <si>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</si>
  <si>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</si>
  <si>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</si>
  <si>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</si>
  <si>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</si>
  <si>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</si>
  <si>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</si>
  <si>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</si>
  <si>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</si>
  <si>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</si>
  <si>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</si>
  <si>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</si>
  <si>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</si>
  <si>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</si>
  <si>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</si>
  <si>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</si>
  <si>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</si>
  <si>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</si>
  <si>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</si>
  <si>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</si>
  <si>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</si>
  <si>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</si>
  <si>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</si>
  <si>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</si>
  <si>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</si>
  <si>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</si>
  <si>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</si>
  <si>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</si>
  <si>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</si>
  <si>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</si>
  <si>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</si>
  <si>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</si>
  <si>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</si>
  <si>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</si>
  <si>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</si>
  <si>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</si>
  <si>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</si>
  <si>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</si>
  <si>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</si>
  <si>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</si>
  <si>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</si>
  <si>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</si>
  <si>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</si>
  <si>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</si>
  <si>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</si>
  <si>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</si>
  <si>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</si>
  <si>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</si>
  <si>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</si>
  <si>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</si>
  <si>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</si>
  <si>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</si>
  <si>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</si>
  <si>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</si>
  <si>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</si>
  <si>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</si>
  <si>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</si>
  <si>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</si>
  <si>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</si>
  <si>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</si>
  <si>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</si>
  <si>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</si>
  <si>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</si>
  <si>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</si>
  <si>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</si>
  <si>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</si>
  <si>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</si>
  <si>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</si>
  <si>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</si>
  <si>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</si>
  <si>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</si>
  <si>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</si>
  <si>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</si>
  <si>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</si>
  <si>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</si>
  <si>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</si>
  <si>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</si>
  <si>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</si>
  <si>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</si>
  <si>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</si>
  <si>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</si>
  <si>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</si>
  <si>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</si>
  <si>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</si>
  <si>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</si>
  <si>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</si>
  <si>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</si>
  <si>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</si>
  <si>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</si>
  <si>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</si>
  <si>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</si>
  <si>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</si>
  <si>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</si>
  <si>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</si>
  <si>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</si>
  <si>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</si>
  <si>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</si>
  <si>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</si>
  <si>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</si>
  <si>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</si>
  <si>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</si>
  <si>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</si>
  <si>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</si>
  <si>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</si>
  <si>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</si>
  <si>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</si>
  <si>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</si>
  <si>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</si>
  <si>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</si>
  <si>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</si>
  <si>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</si>
  <si>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</si>
  <si>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</si>
  <si>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</si>
  <si>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</si>
  <si>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</si>
  <si>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</si>
  <si>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</si>
  <si>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</si>
  <si>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</si>
  <si>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</si>
  <si>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</si>
  <si>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</si>
  <si>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</si>
  <si>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</si>
  <si>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</si>
  <si>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</si>
  <si>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</si>
  <si>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</si>
  <si>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</si>
  <si>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</si>
  <si>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</si>
  <si>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</si>
  <si>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</si>
  <si>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</si>
  <si>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</si>
  <si>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</si>
  <si>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</si>
  <si>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</si>
  <si>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</si>
  <si>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</si>
  <si>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</si>
  <si>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</si>
  <si>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</si>
  <si>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</si>
  <si>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</si>
  <si>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</si>
  <si>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</si>
  <si>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</si>
  <si>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</si>
  <si>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</si>
  <si>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</si>
  <si>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</si>
  <si>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</si>
  <si>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</si>
  <si>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</si>
  <si>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</si>
  <si>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</si>
  <si>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</si>
  <si>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</si>
  <si>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</si>
  <si>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</si>
  <si>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</si>
  <si>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</si>
  <si>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</si>
  <si>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</si>
  <si>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</si>
  <si>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</si>
  <si>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</si>
  <si>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</si>
  <si>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</si>
  <si>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</si>
  <si>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</si>
  <si>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</si>
  <si>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</si>
  <si>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</si>
  <si>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</si>
  <si>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</si>
  <si>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</si>
  <si>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</si>
  <si>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</si>
  <si>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</si>
  <si>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</si>
  <si>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</si>
  <si>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</si>
  <si>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</si>
  <si>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</si>
  <si>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</si>
  <si>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</si>
  <si>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</si>
  <si>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</si>
  <si>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</si>
  <si>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</si>
  <si>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</si>
  <si>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</si>
  <si>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</si>
  <si>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</si>
  <si>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</si>
  <si>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</si>
  <si>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</si>
  <si>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</si>
  <si>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</si>
  <si>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</si>
  <si>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</si>
  <si>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</si>
  <si>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</si>
  <si>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</si>
  <si>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</si>
  <si>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</si>
  <si>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</si>
  <si>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</si>
  <si>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</si>
  <si>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</si>
  <si>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</si>
  <si>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</si>
  <si>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</si>
  <si>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</si>
  <si>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</si>
  <si>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</si>
  <si>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</si>
  <si>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</si>
  <si>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</si>
  <si>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</si>
  <si>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</si>
  <si>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</si>
  <si>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</si>
  <si>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</si>
  <si>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</si>
  <si>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</si>
  <si>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</si>
  <si>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</si>
  <si>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</si>
  <si>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</si>
  <si>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</si>
  <si>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</si>
  <si>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</si>
  <si>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</si>
  <si>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</si>
  <si>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</si>
  <si>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</si>
  <si>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</si>
  <si>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</si>
  <si>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</si>
  <si>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</si>
  <si>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</si>
  <si>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</si>
  <si>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</si>
  <si>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</si>
  <si>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</si>
  <si>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</si>
  <si>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</si>
  <si>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</si>
  <si>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</si>
  <si>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</si>
  <si>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</si>
  <si>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</si>
  <si>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</si>
  <si>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</si>
  <si>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</si>
  <si>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</si>
  <si>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</si>
  <si>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</si>
  <si>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</si>
  <si>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</si>
  <si>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</si>
  <si>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</si>
  <si>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</si>
  <si>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</si>
  <si>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</si>
  <si>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</si>
  <si>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</si>
  <si>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</si>
  <si>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</si>
  <si>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</si>
  <si>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</si>
  <si>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</si>
  <si>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</si>
  <si>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</si>
  <si>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</si>
  <si>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</si>
  <si>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</si>
  <si>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</si>
  <si>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</si>
  <si>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</si>
  <si>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</si>
  <si>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</si>
  <si>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</si>
  <si>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</si>
  <si>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</si>
  <si>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</si>
  <si>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</si>
  <si>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</si>
  <si>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</si>
  <si>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</si>
  <si>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</si>
  <si>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</si>
  <si>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</si>
  <si>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</si>
  <si>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</si>
  <si>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</si>
  <si>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</si>
  <si>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</si>
  <si>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</si>
  <si>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</si>
  <si>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</si>
  <si>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</si>
  <si>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</si>
  <si>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</si>
  <si>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</si>
  <si>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</si>
  <si>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</si>
  <si>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</si>
  <si>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</si>
  <si>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</si>
  <si>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</si>
  <si>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</si>
  <si>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</si>
  <si>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</si>
  <si>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</si>
  <si>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</si>
  <si>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</si>
  <si>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</si>
  <si>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</si>
  <si>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</si>
  <si>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</si>
  <si>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</si>
  <si>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</si>
  <si>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</si>
  <si>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</si>
  <si>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</si>
  <si>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</si>
  <si>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</si>
  <si>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</si>
  <si>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</si>
  <si>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</si>
  <si>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</si>
  <si>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</si>
  <si>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</si>
  <si>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</si>
  <si>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</si>
  <si>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</si>
  <si>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</si>
  <si>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</si>
  <si>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</si>
  <si>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</si>
  <si>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</si>
  <si>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</si>
  <si>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</si>
  <si>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</si>
  <si>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</si>
  <si>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</si>
  <si>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</si>
  <si>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</si>
  <si>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</si>
  <si>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</si>
  <si>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</si>
  <si>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</si>
  <si>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</si>
  <si>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</si>
  <si>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</si>
  <si>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</si>
  <si>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</si>
  <si>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</si>
  <si>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</si>
  <si>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</si>
  <si>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</si>
  <si>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</si>
  <si>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</si>
  <si>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</si>
  <si>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</si>
  <si>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</si>
  <si>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</si>
  <si>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</si>
  <si>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</si>
  <si>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</si>
  <si>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</si>
  <si>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</si>
  <si>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</si>
  <si>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</si>
  <si>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</si>
  <si>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</si>
  <si>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</si>
  <si>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</si>
  <si>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</si>
  <si>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</si>
  <si>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</si>
  <si>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</si>
  <si>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</si>
  <si>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</si>
  <si>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</si>
  <si>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</si>
  <si>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</si>
  <si>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</si>
  <si>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</si>
  <si>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</si>
  <si>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</si>
  <si>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</si>
  <si>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</si>
  <si>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</si>
  <si>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</si>
  <si>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</si>
  <si>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</si>
  <si>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</si>
  <si>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</si>
  <si>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</si>
  <si>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</si>
  <si>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</si>
  <si>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</si>
  <si>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</si>
  <si>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</si>
  <si>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</si>
  <si>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</si>
  <si>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</si>
  <si>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</si>
  <si>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</si>
  <si>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</si>
  <si>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</si>
  <si>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</si>
  <si>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</si>
  <si>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</si>
  <si>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</si>
  <si>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</si>
  <si>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</si>
  <si>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</si>
  <si>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</si>
  <si>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</si>
  <si>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</si>
  <si>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</si>
  <si>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</si>
  <si>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</si>
  <si>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</si>
  <si>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</si>
  <si>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</si>
  <si>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</si>
  <si>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</si>
  <si>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</si>
  <si>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</si>
  <si>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</si>
  <si>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</si>
  <si>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</si>
  <si>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</si>
  <si>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</si>
  <si>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</si>
  <si>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</si>
  <si>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</si>
  <si>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</si>
  <si>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</si>
  <si>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</si>
  <si>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</si>
  <si>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</si>
  <si>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</si>
  <si>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</si>
  <si>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</si>
  <si>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</si>
  <si>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</si>
  <si>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</si>
  <si>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</si>
  <si>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</si>
  <si>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</si>
  <si>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</si>
  <si>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</si>
  <si>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</si>
  <si>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</si>
  <si>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</si>
  <si>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</si>
  <si>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</si>
  <si>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</si>
  <si>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</si>
  <si>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</si>
  <si>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</si>
  <si>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</si>
  <si>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</si>
  <si>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</si>
  <si>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</si>
  <si>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</si>
  <si>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</si>
  <si>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</si>
  <si>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</si>
  <si>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</si>
  <si>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</si>
  <si>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</si>
  <si>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</si>
  <si>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</si>
  <si>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</si>
  <si>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</si>
  <si>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</si>
  <si>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</si>
  <si>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</si>
  <si>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</si>
  <si>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</si>
  <si>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</si>
  <si>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</si>
  <si>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</si>
  <si>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</si>
  <si>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</si>
  <si>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</si>
  <si>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</si>
  <si>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</si>
  <si>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</si>
  <si>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</si>
  <si>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</si>
  <si>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</si>
  <si>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</si>
  <si>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</si>
  <si>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</si>
  <si>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</si>
  <si>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</si>
  <si>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</si>
  <si>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</si>
  <si>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</si>
  <si>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</si>
  <si>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</si>
  <si>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</si>
  <si>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</si>
  <si>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</si>
  <si>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</si>
  <si>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</si>
  <si>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</si>
  <si>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</si>
  <si>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</si>
  <si>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</si>
  <si>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</si>
  <si>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</si>
  <si>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</si>
  <si>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</si>
  <si>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</si>
  <si>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</si>
  <si>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</si>
  <si>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</si>
  <si>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</si>
  <si>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</si>
  <si>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</si>
  <si>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</si>
  <si>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</si>
  <si>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</si>
  <si>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</si>
  <si>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</si>
  <si>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</si>
  <si>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</si>
  <si>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</si>
  <si>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</si>
  <si>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</si>
  <si>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</si>
  <si>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</si>
  <si>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</si>
  <si>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</si>
  <si>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</si>
  <si>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</si>
  <si>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</si>
  <si>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</si>
  <si>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</si>
  <si>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</si>
  <si>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</si>
  <si>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</si>
  <si>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</si>
  <si>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</si>
  <si>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</si>
  <si>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</si>
  <si>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</si>
  <si>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</si>
  <si>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</si>
  <si>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</si>
  <si>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</si>
  <si>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</si>
  <si>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</si>
  <si>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</si>
  <si>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</si>
  <si>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</si>
  <si>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</si>
  <si>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</si>
  <si>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</si>
  <si>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</si>
  <si>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</si>
  <si>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</si>
  <si>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</si>
  <si>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</si>
  <si>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</si>
  <si>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</si>
  <si>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</si>
  <si>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</si>
  <si>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</si>
  <si>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</si>
  <si>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</si>
  <si>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</si>
  <si>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</si>
  <si>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</si>
  <si>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</si>
  <si>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</si>
  <si>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</si>
  <si>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</si>
  <si>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</si>
  <si>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</si>
  <si>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</si>
  <si>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</si>
  <si>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</si>
  <si>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</si>
  <si>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</si>
  <si>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</si>
  <si>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</si>
  <si>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</si>
  <si>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</si>
  <si>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</si>
  <si>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</si>
  <si>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</si>
  <si>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</si>
  <si>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</si>
  <si>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</si>
  <si>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</si>
  <si>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</si>
  <si>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</si>
  <si>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</si>
  <si>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</si>
  <si>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</si>
  <si>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</si>
  <si>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</si>
  <si>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</si>
  <si>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</si>
  <si>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</si>
  <si>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</si>
  <si>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</si>
  <si>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</si>
  <si>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</si>
  <si>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</si>
  <si>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</si>
  <si>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</si>
  <si>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</si>
  <si>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</si>
  <si>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</si>
  <si>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</si>
  <si>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</si>
  <si>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</si>
  <si>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</si>
  <si>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</si>
  <si>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</si>
  <si>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</si>
  <si>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</si>
  <si>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</si>
  <si>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</si>
  <si>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</si>
  <si>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</si>
  <si>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</si>
  <si>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</si>
  <si>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</si>
  <si>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</si>
  <si>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</si>
  <si>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</si>
  <si>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</si>
  <si>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</si>
  <si>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</si>
  <si>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</si>
  <si>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</si>
  <si>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</si>
  <si>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</si>
  <si>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</si>
  <si>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</si>
  <si>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</si>
  <si>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</si>
  <si>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</si>
  <si>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</si>
  <si>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</si>
  <si>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</si>
  <si>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</si>
  <si>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</si>
  <si>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</si>
  <si>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</si>
  <si>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</si>
  <si>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</si>
  <si>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</si>
  <si>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</si>
  <si>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</si>
  <si>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</si>
  <si>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</si>
  <si>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</si>
  <si>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</si>
  <si>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</si>
  <si>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</si>
  <si>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</si>
  <si>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</si>
  <si>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</si>
  <si>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</si>
  <si>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</si>
  <si>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</si>
  <si>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</si>
  <si>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</si>
  <si>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</si>
  <si>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</si>
  <si>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</si>
  <si>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</si>
  <si>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</si>
  <si>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</si>
  <si>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</si>
  <si>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</si>
  <si>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</si>
  <si>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</si>
  <si>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</si>
  <si>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</si>
  <si>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</si>
  <si>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</si>
  <si>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</si>
  <si>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</si>
  <si>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</si>
  <si>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</si>
  <si>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</si>
  <si>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</si>
  <si>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</si>
  <si>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</si>
  <si>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</si>
  <si>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</si>
  <si>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</si>
  <si>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</si>
  <si>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</si>
  <si>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</si>
  <si>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</si>
  <si>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</si>
  <si>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</si>
  <si>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</si>
  <si>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</si>
  <si>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</si>
  <si>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</si>
  <si>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</si>
  <si>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</si>
  <si>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</si>
  <si>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</si>
  <si>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</si>
  <si>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</si>
  <si>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</si>
  <si>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</si>
  <si>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</si>
  <si>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</si>
  <si>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</si>
  <si>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</si>
  <si>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</si>
  <si>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</si>
  <si>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</si>
  <si>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</si>
  <si>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</si>
  <si>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</si>
  <si>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</si>
  <si>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</si>
  <si>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</si>
  <si>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</si>
  <si>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</si>
  <si>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</si>
  <si>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</si>
  <si>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</si>
  <si>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</si>
  <si>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</si>
  <si>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</si>
  <si>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</si>
  <si>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</si>
  <si>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</si>
  <si>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</si>
  <si>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</si>
  <si>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</si>
  <si>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</si>
  <si>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</si>
  <si>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</si>
  <si>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</si>
  <si>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</si>
  <si>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</si>
  <si>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</si>
  <si>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</si>
  <si>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</si>
  <si>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</si>
  <si>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</si>
  <si>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</si>
  <si>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</si>
  <si>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</si>
  <si>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</si>
  <si>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</si>
  <si>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</si>
  <si>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</si>
  <si>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</si>
  <si>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</si>
  <si>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</si>
  <si>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</si>
  <si>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</si>
  <si>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</si>
  <si>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</si>
  <si>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</si>
  <si>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</si>
  <si>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</si>
  <si>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</si>
  <si>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</si>
  <si>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</si>
  <si>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</si>
  <si>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</si>
  <si>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</si>
  <si>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</si>
  <si>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</si>
  <si>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</si>
  <si>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</si>
  <si>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</si>
  <si>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</si>
  <si>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</si>
  <si>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</si>
  <si>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</si>
  <si>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</si>
  <si>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</si>
  <si>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</si>
  <si>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</si>
  <si>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</si>
  <si>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</si>
  <si>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</si>
  <si>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</si>
  <si>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</si>
  <si>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</si>
  <si>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</si>
  <si>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</si>
  <si>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</si>
  <si>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</si>
  <si>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</si>
  <si>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</si>
  <si>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</si>
  <si>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</si>
  <si>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</si>
  <si>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</si>
  <si>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</si>
  <si>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</si>
  <si>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</si>
  <si>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</si>
  <si>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</si>
  <si>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</si>
  <si>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</si>
  <si>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</si>
  <si>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</si>
  <si>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</si>
  <si>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</si>
  <si>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</si>
  <si>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</si>
  <si>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</si>
  <si>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</si>
  <si>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</si>
  <si>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</si>
  <si>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</si>
  <si>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</si>
  <si>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</si>
  <si>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</si>
  <si>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</si>
  <si>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</si>
  <si>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</si>
  <si>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</si>
  <si>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</si>
  <si>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</si>
  <si>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</si>
  <si>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</si>
  <si>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</si>
  <si>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</si>
  <si>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</si>
  <si>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</si>
  <si>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</si>
  <si>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</si>
  <si>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</si>
  <si>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</si>
  <si>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</si>
  <si>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</si>
  <si>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</si>
  <si>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</si>
  <si>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</si>
  <si>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</si>
  <si>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</si>
  <si>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</si>
  <si>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</si>
  <si>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</si>
  <si>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</si>
  <si>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</si>
  <si>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</si>
  <si>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</si>
  <si>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</si>
  <si>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</si>
  <si>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</si>
  <si>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</si>
  <si>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</si>
  <si>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</si>
  <si>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</si>
  <si>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</si>
  <si>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</si>
  <si>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</si>
  <si>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</si>
  <si>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</si>
  <si>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</si>
  <si>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</si>
  <si>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</si>
  <si>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</si>
  <si>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</si>
  <si>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</si>
  <si>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</si>
  <si>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</si>
  <si>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</si>
  <si>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</si>
  <si>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</si>
  <si>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</si>
  <si>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</si>
  <si>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</si>
  <si>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</si>
  <si>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</si>
  <si>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</si>
  <si>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</si>
  <si>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</si>
  <si>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</si>
  <si>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</si>
  <si>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</si>
  <si>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</si>
  <si>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</si>
  <si>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</si>
  <si>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</si>
  <si>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</si>
  <si>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</si>
  <si>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</si>
  <si>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</si>
  <si>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</si>
  <si>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</si>
  <si>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</si>
  <si>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</si>
  <si>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</si>
  <si>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</si>
  <si>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</si>
  <si>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</si>
  <si>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</si>
  <si>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</si>
  <si>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</si>
  <si>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</si>
  <si>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</si>
  <si>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</si>
  <si>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</si>
  <si>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</si>
  <si>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</si>
  <si>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</si>
  <si>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</si>
  <si>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</si>
  <si>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</si>
  <si>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</si>
  <si>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</si>
  <si>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</si>
  <si>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</si>
  <si>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</si>
  <si>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</si>
  <si>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</si>
  <si>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</si>
  <si>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</si>
  <si>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</si>
  <si>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</si>
  <si>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</si>
  <si>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</si>
  <si>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</si>
  <si>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</si>
  <si>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</si>
  <si>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</si>
  <si>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</si>
  <si>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</si>
  <si>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</si>
  <si>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</si>
  <si>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</si>
  <si>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</si>
  <si>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</si>
  <si>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</si>
  <si>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</si>
  <si>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</si>
  <si>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</si>
  <si>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</si>
  <si>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</si>
  <si>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</si>
  <si>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</si>
  <si>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</si>
  <si>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</si>
  <si>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</si>
  <si>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</si>
  <si>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</si>
  <si>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</si>
  <si>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</si>
  <si>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</si>
  <si>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</si>
  <si>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</si>
  <si>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</si>
  <si>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</si>
  <si>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</si>
  <si>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</si>
  <si>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</si>
  <si>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</si>
  <si>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</si>
  <si>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</si>
  <si>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</si>
  <si>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</si>
  <si>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</si>
  <si>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</si>
  <si>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</si>
  <si>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</si>
  <si>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</si>
  <si>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</si>
  <si>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</si>
  <si>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</si>
  <si>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</si>
  <si>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</si>
  <si>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</si>
  <si>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</si>
  <si>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</si>
  <si>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</si>
  <si>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</si>
  <si>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</si>
  <si>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</si>
  <si>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</si>
  <si>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</si>
  <si>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</si>
  <si>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</si>
  <si>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</si>
  <si>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</si>
  <si>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</si>
  <si>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</si>
  <si>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</si>
  <si>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</si>
  <si>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</si>
  <si>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</si>
  <si>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</si>
  <si>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</si>
  <si>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</si>
  <si>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</si>
  <si>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</si>
  <si>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</si>
  <si>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</si>
  <si>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</si>
  <si>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</si>
  <si>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</si>
  <si>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</si>
  <si>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</si>
  <si>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</si>
  <si>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</si>
  <si>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</si>
  <si>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</si>
  <si>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</si>
  <si>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</si>
  <si>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</si>
  <si>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</si>
  <si>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</si>
  <si>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</si>
  <si>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</si>
  <si>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</si>
  <si>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</si>
  <si>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</si>
  <si>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</si>
  <si>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</si>
  <si>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</si>
  <si>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</si>
  <si>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</si>
  <si>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</si>
  <si>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</si>
  <si>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</si>
  <si>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</si>
  <si>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</si>
  <si>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</si>
  <si>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</si>
  <si>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</si>
  <si>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</si>
  <si>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</si>
  <si>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</si>
  <si>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</si>
  <si>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</si>
  <si>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</si>
  <si>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</si>
  <si>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</si>
  <si>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</si>
  <si>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</si>
  <si>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</si>
  <si>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</si>
  <si>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</si>
  <si>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</si>
  <si>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</si>
  <si>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</si>
  <si>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</si>
  <si>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</si>
  <si>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</si>
  <si>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</si>
  <si>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</si>
  <si>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</si>
  <si>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</si>
  <si>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</si>
  <si>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</si>
  <si>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</si>
  <si>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</si>
  <si>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</si>
  <si>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</si>
  <si>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</si>
  <si>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</si>
  <si>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</si>
  <si>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</si>
  <si>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</si>
  <si>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</si>
  <si>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</si>
  <si>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</si>
  <si>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</si>
  <si>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</si>
  <si>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</si>
  <si>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</si>
  <si>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</si>
  <si>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</si>
  <si>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</si>
  <si>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</si>
  <si>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</si>
  <si>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</si>
  <si>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</si>
  <si>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</si>
  <si>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</si>
  <si>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</si>
  <si>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</si>
  <si>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</si>
  <si>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</si>
  <si>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</si>
  <si>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</si>
  <si>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</si>
  <si>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</si>
  <si>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</si>
  <si>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</si>
  <si>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</si>
  <si>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</si>
  <si>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</si>
  <si>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</si>
  <si>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</si>
  <si>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</si>
  <si>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</si>
  <si>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</si>
  <si>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</si>
  <si>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</si>
  <si>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</si>
  <si>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</si>
  <si>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</si>
  <si>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</si>
  <si>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</si>
  <si>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</si>
  <si>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</si>
  <si>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</si>
  <si>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</si>
  <si>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</si>
  <si>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</si>
  <si>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</si>
  <si>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</si>
  <si>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</si>
  <si>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</si>
  <si>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</si>
  <si>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</si>
  <si>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</si>
  <si>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</si>
  <si>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</si>
  <si>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</si>
  <si>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</si>
  <si>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</si>
  <si>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</si>
  <si>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</si>
  <si>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</si>
  <si>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</si>
  <si>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</si>
  <si>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</si>
  <si>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</si>
  <si>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</si>
  <si>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</si>
  <si>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</si>
  <si>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</si>
  <si>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</si>
  <si>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</si>
  <si>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</si>
  <si>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</si>
  <si>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</si>
  <si>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</si>
  <si>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</si>
  <si>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</si>
  <si>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</si>
  <si>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</si>
  <si>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</si>
  <si>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</si>
  <si>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</si>
  <si>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</si>
  <si>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</si>
  <si>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</si>
  <si>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</si>
  <si>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</si>
  <si>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</si>
  <si>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</si>
  <si>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</si>
  <si>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</si>
  <si>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</si>
  <si>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</si>
  <si>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</si>
  <si>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</si>
  <si>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</si>
  <si>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</si>
  <si>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</si>
  <si>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</si>
  <si>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</si>
  <si>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</si>
  <si>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</si>
  <si>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</si>
  <si>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</si>
  <si>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</si>
  <si>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</si>
  <si>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</si>
  <si>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</si>
  <si>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</si>
  <si>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</si>
  <si>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</si>
  <si>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</si>
  <si>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</si>
  <si>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</si>
  <si>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</si>
  <si>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</si>
  <si>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</si>
  <si>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</si>
  <si>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</si>
  <si>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</si>
  <si>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</si>
  <si>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</si>
  <si>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</si>
  <si>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</si>
  <si>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</si>
  <si>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</si>
  <si>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</si>
  <si>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</si>
  <si>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</si>
  <si>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</si>
  <si>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</si>
  <si>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</si>
  <si>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</si>
  <si>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</si>
  <si>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</si>
  <si>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</si>
  <si>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</si>
  <si>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</si>
  <si>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</si>
  <si>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</si>
  <si>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</si>
  <si>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</si>
  <si>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</si>
  <si>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</si>
  <si>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</si>
  <si>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</si>
  <si>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</si>
  <si>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</si>
  <si>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</si>
  <si>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</si>
  <si>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</si>
  <si>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</si>
  <si>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</si>
  <si>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</si>
  <si>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</si>
  <si>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</si>
  <si>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</si>
  <si>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</si>
  <si>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</si>
  <si>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</si>
  <si>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</si>
  <si>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</si>
  <si>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</si>
  <si>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</si>
  <si>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</si>
  <si>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</si>
  <si>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</si>
  <si>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</si>
  <si>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</si>
  <si>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</si>
  <si>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</si>
  <si>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</si>
  <si>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</si>
  <si>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</si>
  <si>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</si>
  <si>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</si>
  <si>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</si>
  <si>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</si>
  <si>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</si>
  <si>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</si>
  <si>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</si>
  <si>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</si>
  <si>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</si>
  <si>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</si>
  <si>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</si>
  <si>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</si>
  <si>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</si>
  <si>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</si>
  <si>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</si>
  <si>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</si>
  <si>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</si>
  <si>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</si>
  <si>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</si>
  <si>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</si>
  <si>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</si>
  <si>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</si>
  <si>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</si>
  <si>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</si>
  <si>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</si>
  <si>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</si>
  <si>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</si>
  <si>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</si>
  <si>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</si>
  <si>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</si>
  <si>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</si>
  <si>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</si>
  <si>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</si>
  <si>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</si>
  <si>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</si>
  <si>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</si>
  <si>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</si>
  <si>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</si>
  <si>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</si>
  <si>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</si>
  <si>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</si>
  <si>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</si>
  <si>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</si>
  <si>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</si>
  <si>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</si>
  <si>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</si>
  <si>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</si>
  <si>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</si>
  <si>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</si>
  <si>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</si>
  <si>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</si>
  <si>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</si>
  <si>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</si>
  <si>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</si>
  <si>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</si>
  <si>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</si>
  <si>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</si>
  <si>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</si>
  <si>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</si>
  <si>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</si>
  <si>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</si>
  <si>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</si>
  <si>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</si>
  <si>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</si>
  <si>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</si>
  <si>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</si>
  <si>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</si>
  <si>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</si>
  <si>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</si>
  <si>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</si>
  <si>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</si>
  <si>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</si>
  <si>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</si>
  <si>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</si>
  <si>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</si>
  <si>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</si>
  <si>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</si>
  <si>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</si>
  <si>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</si>
  <si>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</si>
  <si>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</si>
  <si>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</si>
  <si>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</si>
  <si>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</si>
  <si>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</si>
  <si>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</si>
  <si>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</si>
  <si>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</si>
  <si>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</si>
  <si>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</si>
  <si>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</si>
  <si>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</si>
  <si>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</si>
  <si>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</si>
  <si>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</si>
  <si>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</si>
  <si>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</si>
  <si>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</si>
  <si>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</si>
  <si>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</si>
  <si>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</si>
  <si>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</si>
  <si>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</si>
  <si>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</si>
  <si>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</si>
  <si>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</si>
  <si>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</si>
  <si>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</si>
  <si>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</si>
  <si>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</si>
  <si>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</si>
  <si>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</si>
  <si>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</si>
  <si>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</si>
  <si>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</si>
  <si>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</si>
  <si>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</si>
  <si>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</si>
  <si>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</si>
  <si>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</si>
  <si>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</si>
  <si>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</si>
  <si>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</si>
  <si>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</si>
  <si>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</si>
  <si>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</si>
  <si>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</si>
  <si>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</si>
  <si>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</si>
  <si>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</si>
  <si>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</si>
  <si>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</si>
  <si>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</si>
  <si>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</si>
  <si>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</si>
  <si>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</si>
  <si>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</si>
  <si>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</si>
  <si>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</si>
  <si>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</si>
  <si>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</si>
  <si>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</si>
  <si>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</si>
  <si>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</si>
  <si>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</si>
  <si>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</si>
  <si>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</si>
  <si>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</si>
  <si>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</si>
  <si>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</si>
  <si>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</si>
  <si>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</si>
  <si>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</si>
  <si>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</si>
  <si>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</si>
  <si>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</si>
  <si>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</si>
  <si>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</si>
  <si>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</si>
  <si>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</si>
  <si>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</si>
  <si>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</si>
  <si>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</si>
  <si>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</si>
  <si>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</si>
  <si>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</si>
  <si>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</si>
  <si>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</si>
  <si>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</si>
  <si>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</si>
  <si>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</si>
  <si>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</si>
  <si>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</si>
  <si>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</si>
  <si>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</si>
  <si>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</si>
  <si>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</si>
  <si>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</si>
  <si>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</si>
  <si>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</si>
  <si>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</si>
  <si>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</si>
  <si>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</si>
  <si>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</si>
  <si>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</si>
  <si>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</si>
  <si>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</si>
  <si>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</si>
  <si>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</si>
  <si>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</si>
  <si>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</si>
  <si>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</si>
  <si>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</si>
  <si>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</si>
  <si>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</si>
  <si>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</si>
  <si>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</si>
  <si>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</si>
  <si>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</si>
  <si>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</si>
  <si>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</si>
  <si>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</si>
  <si>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</si>
  <si>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</si>
  <si>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</si>
  <si>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</si>
  <si>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</si>
  <si>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</si>
  <si>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</si>
  <si>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</si>
  <si>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</si>
  <si>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</si>
  <si>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</si>
  <si>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</si>
  <si>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</si>
  <si>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</si>
  <si>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</si>
  <si>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</si>
  <si>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</si>
  <si>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</si>
  <si>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</si>
  <si>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</si>
  <si>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</si>
  <si>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</si>
  <si>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</si>
  <si>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</si>
  <si>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</si>
  <si>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</si>
  <si>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</si>
  <si>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</si>
  <si>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</si>
  <si>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</si>
  <si>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</si>
  <si>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</si>
  <si>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</si>
  <si>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</si>
  <si>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</si>
  <si>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</si>
  <si>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</si>
  <si>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</si>
  <si>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</si>
  <si>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</si>
  <si>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</si>
  <si>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</si>
  <si>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</si>
  <si>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</si>
  <si>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</si>
  <si>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</si>
  <si>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</si>
  <si>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</si>
  <si>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</si>
  <si>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</si>
  <si>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</si>
  <si>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</si>
  <si>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</si>
  <si>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</si>
  <si>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</si>
  <si>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</si>
  <si>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</si>
  <si>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</si>
  <si>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</si>
  <si>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</si>
  <si>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</si>
  <si>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</si>
  <si>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</si>
  <si>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</si>
  <si>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</si>
  <si>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</si>
  <si>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</si>
  <si>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</si>
  <si>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</si>
  <si>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</si>
  <si>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</si>
  <si>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</si>
  <si>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</si>
  <si>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</si>
  <si>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</si>
  <si>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</si>
  <si>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</si>
  <si>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</si>
  <si>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</si>
  <si>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</si>
  <si>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</si>
  <si>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</si>
  <si>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</si>
  <si>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</si>
  <si>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</si>
  <si>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</si>
  <si>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</si>
  <si>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</si>
  <si>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</si>
  <si>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</si>
  <si>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</si>
  <si>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</si>
  <si>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</si>
  <si>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</si>
  <si>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</si>
  <si>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</si>
  <si>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</si>
  <si>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</si>
  <si>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</si>
  <si>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</si>
  <si>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</si>
  <si>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</si>
  <si>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</si>
  <si>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</si>
  <si>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</si>
  <si>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</si>
  <si>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</si>
  <si>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</si>
  <si>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</si>
  <si>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</si>
  <si>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</si>
  <si>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</si>
  <si>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</si>
  <si>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</si>
  <si>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</si>
  <si>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</si>
  <si>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</si>
  <si>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</si>
  <si>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</si>
  <si>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</si>
  <si>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</si>
  <si>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</si>
  <si>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</si>
  <si>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</si>
  <si>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</si>
  <si>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</si>
  <si>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</si>
  <si>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</si>
  <si>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</si>
  <si>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</si>
  <si>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</si>
  <si>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</si>
  <si>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</si>
  <si>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</si>
  <si>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</si>
  <si>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</si>
  <si>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</si>
  <si>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</si>
  <si>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</si>
  <si>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</si>
  <si>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</si>
  <si>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</si>
  <si>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</si>
  <si>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</si>
  <si>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</si>
  <si>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</si>
  <si>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</si>
  <si>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</si>
  <si>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</si>
  <si>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</si>
  <si>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</si>
  <si>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</si>
  <si>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</si>
  <si>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</si>
  <si>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</si>
  <si>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</si>
  <si>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</si>
  <si>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</si>
  <si>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</si>
  <si>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</si>
  <si>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</si>
  <si>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</si>
  <si>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</si>
  <si>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</si>
  <si>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</si>
  <si>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</si>
  <si>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</si>
  <si>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</si>
  <si>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</si>
  <si>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</si>
  <si>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</si>
  <si>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</si>
  <si>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</si>
  <si>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</si>
  <si>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</si>
  <si>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</si>
  <si>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</si>
  <si>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</si>
  <si>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</si>
  <si>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</si>
  <si>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</si>
  <si>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</si>
  <si>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</si>
  <si>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</si>
  <si>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</si>
  <si>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</si>
  <si>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</si>
  <si>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</si>
  <si>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</si>
  <si>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</si>
  <si>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</si>
  <si>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</si>
  <si>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</si>
  <si>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</si>
  <si>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</si>
  <si>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</si>
  <si>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</si>
  <si>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</si>
  <si>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</si>
  <si>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</si>
  <si>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</si>
  <si>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</si>
  <si>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</si>
  <si>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</si>
  <si>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</si>
  <si>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</si>
  <si>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</si>
  <si>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</si>
  <si>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</si>
  <si>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</si>
  <si>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</si>
  <si>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</si>
  <si>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</si>
  <si>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</si>
  <si>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</si>
  <si>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</si>
  <si>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</si>
  <si>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</si>
  <si>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</si>
  <si>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</si>
  <si>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</si>
  <si>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</si>
  <si>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</si>
  <si>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</si>
  <si>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</si>
  <si>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</si>
  <si>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</si>
  <si>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</si>
  <si>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</si>
  <si>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</si>
  <si>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</si>
  <si>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</si>
  <si>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</si>
  <si>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</si>
  <si>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</si>
  <si>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</si>
  <si>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</si>
  <si>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</si>
  <si>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</si>
  <si>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</si>
  <si>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</si>
  <si>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</si>
  <si>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</si>
  <si>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</si>
  <si>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</si>
  <si>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</si>
  <si>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</si>
  <si>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</si>
  <si>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</si>
  <si>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</si>
  <si>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</si>
  <si>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</si>
  <si>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</si>
  <si>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</si>
  <si>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</si>
  <si>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</si>
  <si>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</si>
  <si>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</si>
  <si>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</si>
  <si>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</si>
  <si>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</si>
  <si>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</si>
  <si>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</si>
  <si>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</si>
  <si>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</si>
  <si>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</si>
  <si>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</si>
  <si>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</si>
  <si>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</si>
  <si>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</si>
  <si>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</si>
  <si>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</si>
  <si>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</si>
  <si>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</si>
  <si>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</si>
  <si>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</si>
  <si>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</si>
  <si>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</si>
  <si>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</si>
  <si>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</si>
  <si>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</si>
  <si>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</si>
  <si>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</si>
  <si>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</si>
  <si>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</si>
  <si>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</si>
  <si>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</si>
  <si>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</si>
  <si>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</si>
  <si>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</si>
  <si>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</si>
  <si>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</si>
  <si>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</si>
  <si>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</si>
  <si>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</si>
  <si>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</si>
  <si>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</si>
  <si>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</si>
  <si>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</si>
  <si>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</si>
  <si>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</si>
  <si>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</si>
  <si>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</si>
  <si>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</si>
  <si>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</si>
  <si>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</si>
  <si>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</si>
  <si>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</si>
  <si>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</si>
  <si>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</si>
  <si>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</si>
  <si>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</si>
  <si>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</si>
  <si>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</si>
  <si>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</si>
  <si>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</si>
  <si>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</si>
  <si>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</si>
  <si>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</si>
  <si>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</si>
  <si>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</si>
  <si>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</si>
  <si>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</si>
  <si>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</si>
  <si>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</si>
  <si>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</si>
  <si>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</si>
  <si>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</si>
  <si>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</si>
  <si>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</si>
  <si>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</si>
  <si>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</si>
  <si>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</si>
  <si>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</si>
  <si>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</si>
  <si>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</si>
  <si>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</si>
  <si>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</si>
  <si>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</si>
  <si>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</si>
  <si>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</si>
  <si>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</si>
  <si>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</si>
  <si>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</si>
  <si>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</si>
  <si>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</si>
  <si>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</si>
  <si>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</si>
  <si>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</si>
  <si>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</si>
  <si>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</si>
  <si>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</si>
  <si>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</si>
  <si>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</si>
  <si>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</si>
  <si>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</si>
  <si>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</si>
  <si>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</si>
  <si>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</si>
  <si>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</si>
  <si>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</si>
  <si>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</si>
  <si>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</si>
  <si>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</si>
  <si>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</si>
  <si>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</si>
  <si>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</si>
  <si>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</si>
  <si>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</si>
  <si>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</si>
  <si>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</si>
  <si>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</si>
  <si>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</si>
  <si>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</si>
  <si>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</si>
  <si>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</si>
  <si>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</si>
  <si>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</si>
  <si>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</si>
  <si>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</si>
  <si>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</si>
  <si>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</si>
  <si>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</si>
  <si>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</si>
  <si>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</si>
  <si>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</si>
  <si>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</si>
  <si>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</si>
  <si>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</si>
  <si>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</si>
  <si>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</si>
  <si>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</si>
  <si>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</si>
  <si>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</si>
  <si>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</si>
  <si>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</si>
  <si>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</si>
  <si>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</si>
  <si>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</si>
  <si>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</si>
  <si>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</si>
  <si>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</si>
  <si>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</si>
  <si>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</si>
  <si>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</si>
  <si>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</si>
  <si>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</si>
  <si>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</si>
  <si>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</si>
  <si>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</si>
  <si>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</si>
  <si>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</si>
  <si>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</si>
  <si>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</si>
  <si>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</si>
  <si>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</si>
  <si>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</si>
  <si>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</si>
  <si>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</si>
  <si>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</si>
  <si>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</si>
  <si>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</si>
  <si>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</si>
  <si>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</si>
  <si>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</si>
  <si>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</si>
  <si>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</si>
  <si>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</si>
  <si>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</si>
  <si>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</si>
  <si>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</si>
  <si>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</si>
  <si>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</si>
  <si>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</si>
  <si>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</si>
  <si>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</si>
  <si>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</si>
  <si>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</si>
  <si>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</si>
  <si>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</si>
  <si>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</si>
  <si>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</si>
  <si>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</si>
  <si>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</si>
  <si>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</si>
  <si>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</si>
  <si>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</si>
  <si>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</si>
  <si>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</si>
  <si>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</si>
  <si>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</si>
  <si>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</si>
  <si>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</si>
  <si>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</si>
  <si>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</si>
  <si>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</si>
  <si>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</si>
  <si>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</si>
  <si>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</si>
  <si>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</si>
  <si>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</si>
  <si>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</si>
  <si>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</si>
  <si>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</si>
  <si>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</si>
  <si>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</si>
  <si>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</si>
  <si>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</si>
  <si>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</si>
  <si>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</si>
  <si>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</si>
  <si>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</si>
  <si>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</si>
  <si>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</si>
  <si>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</si>
  <si>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</si>
  <si>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</si>
  <si>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</si>
  <si>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</si>
  <si>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</si>
  <si>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</si>
  <si>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</si>
  <si>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</si>
  <si>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</si>
  <si>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</si>
  <si>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</si>
  <si>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</si>
  <si>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</si>
  <si>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</si>
  <si>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</si>
  <si>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</si>
  <si>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</si>
  <si>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</si>
  <si>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</si>
  <si>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</si>
  <si>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</si>
  <si>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</si>
  <si>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</si>
  <si>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</si>
  <si>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</si>
  <si>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</si>
  <si>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</si>
  <si>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</si>
  <si>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</si>
  <si>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</si>
  <si>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</si>
  <si>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</si>
  <si>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</si>
  <si>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</si>
  <si>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</si>
  <si>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</si>
  <si>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</si>
  <si>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</si>
  <si>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</si>
  <si>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</si>
  <si>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</si>
  <si>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</si>
  <si>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</si>
  <si>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</si>
  <si>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</si>
  <si>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</si>
  <si>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</si>
  <si>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</si>
  <si>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</si>
  <si>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</si>
  <si>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</si>
  <si>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</si>
  <si>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</si>
  <si>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</si>
  <si>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</si>
  <si>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</si>
  <si>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</si>
  <si>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</si>
  <si>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</si>
  <si>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</si>
  <si>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</si>
  <si>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</si>
  <si>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</si>
  <si>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</si>
  <si>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</si>
  <si>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</si>
  <si>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</si>
  <si>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</si>
  <si>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</si>
  <si>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</si>
  <si>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</si>
  <si>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</si>
  <si>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</si>
  <si>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</si>
  <si>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</si>
  <si>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</si>
  <si>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</si>
  <si>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</si>
  <si>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</si>
  <si>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</si>
  <si>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</si>
  <si>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</si>
  <si>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</si>
  <si>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</si>
  <si>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</si>
  <si>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</si>
  <si>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</si>
  <si>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</si>
  <si>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</si>
  <si>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</si>
  <si>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</si>
  <si>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</si>
  <si>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</si>
  <si>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</si>
  <si>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</si>
  <si>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</si>
  <si>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</si>
  <si>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</si>
  <si>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</si>
  <si>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</si>
  <si>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</si>
  <si>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</si>
  <si>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</si>
  <si>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</si>
  <si>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</si>
  <si>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</si>
  <si>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</si>
  <si>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</si>
  <si>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</si>
  <si>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</si>
  <si>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</si>
  <si>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</si>
  <si>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</si>
  <si>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</si>
  <si>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</si>
  <si>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</si>
  <si>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</si>
  <si>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</si>
  <si>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</si>
  <si>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</si>
  <si>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</si>
  <si>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</si>
  <si>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</si>
  <si>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</si>
  <si>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</si>
  <si>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</si>
  <si>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</si>
  <si>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</si>
  <si>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</si>
  <si>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</si>
  <si>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</si>
  <si>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</si>
  <si>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</si>
  <si>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</si>
  <si>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</si>
  <si>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</si>
  <si>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</si>
  <si>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</si>
  <si>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</si>
  <si>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</si>
  <si>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</si>
  <si>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</si>
  <si>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</si>
  <si>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</si>
  <si>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</si>
  <si>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</si>
  <si>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</si>
  <si>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</si>
  <si>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</si>
  <si>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</si>
  <si>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</si>
  <si>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</si>
  <si>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</si>
  <si>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</si>
  <si>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</si>
  <si>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</si>
  <si>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</si>
  <si>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</si>
  <si>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</si>
  <si>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</si>
  <si>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</si>
  <si>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</si>
  <si>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</si>
  <si>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</si>
  <si>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</si>
  <si>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</si>
  <si>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</si>
  <si>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</si>
  <si>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</si>
  <si>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</si>
  <si>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</si>
  <si>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</si>
  <si>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</si>
  <si>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</si>
  <si>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</si>
  <si>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</si>
  <si>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</si>
  <si>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</si>
  <si>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</si>
  <si>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</si>
  <si>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</si>
  <si>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</si>
  <si>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</si>
  <si>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</si>
  <si>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</si>
  <si>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</si>
  <si>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</si>
  <si>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</si>
  <si>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</si>
  <si>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</si>
  <si>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</si>
  <si>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</si>
  <si>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</si>
  <si>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</si>
  <si>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</si>
  <si>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</si>
  <si>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</si>
  <si>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</si>
  <si>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</si>
  <si>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</si>
  <si>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</si>
  <si>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</si>
  <si>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</si>
  <si>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</si>
  <si>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</si>
  <si>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</si>
  <si>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</si>
  <si>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</si>
  <si>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</si>
  <si>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</si>
  <si>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</si>
  <si>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</si>
  <si>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</si>
  <si>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</si>
  <si>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</si>
  <si>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</si>
  <si>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</si>
  <si>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</si>
  <si>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</si>
  <si>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</si>
  <si>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</si>
  <si>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</si>
  <si>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</si>
  <si>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</si>
  <si>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</si>
  <si>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</si>
  <si>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</si>
  <si>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</si>
  <si>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</si>
  <si>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</si>
  <si>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</si>
  <si>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</si>
  <si>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</si>
  <si>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</si>
  <si>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</si>
  <si>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</si>
  <si>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</si>
  <si>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</si>
  <si>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</si>
  <si>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</si>
  <si>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</si>
  <si>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</si>
  <si>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</si>
  <si>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</si>
  <si>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</si>
  <si>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</si>
  <si>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</si>
  <si>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</si>
  <si>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</si>
  <si>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</si>
  <si>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</si>
  <si>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</si>
  <si>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</si>
  <si>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</si>
  <si>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</si>
  <si>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</si>
  <si>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</si>
  <si>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</si>
  <si>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</si>
  <si>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</si>
  <si>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</si>
  <si>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</si>
  <si>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</si>
  <si>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</si>
  <si>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</si>
  <si>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</si>
  <si>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</si>
  <si>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</si>
  <si>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</si>
  <si>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</si>
  <si>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</si>
  <si>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</si>
  <si>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</si>
  <si>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</si>
  <si>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</si>
  <si>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</si>
  <si>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</si>
  <si>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</si>
  <si>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</si>
  <si>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</si>
  <si>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</si>
  <si>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</si>
  <si>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</si>
  <si>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</si>
  <si>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</si>
  <si>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</si>
  <si>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</si>
  <si>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</si>
  <si>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</si>
  <si>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</si>
  <si>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</si>
  <si>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</si>
  <si>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</si>
  <si>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</si>
  <si>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</si>
  <si>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</si>
  <si>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</si>
  <si>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</si>
  <si>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</si>
  <si>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</si>
  <si>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</si>
  <si>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</si>
  <si>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</si>
  <si>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</si>
  <si>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</si>
  <si>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</si>
  <si>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</si>
  <si>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</si>
  <si>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</si>
  <si>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</si>
  <si>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</si>
  <si>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</si>
  <si>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</si>
  <si>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</si>
  <si>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</si>
  <si>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</si>
  <si>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</si>
  <si>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</si>
  <si>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</si>
  <si>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</si>
  <si>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</si>
  <si>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</si>
  <si>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</si>
  <si>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</si>
  <si>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</si>
  <si>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</si>
  <si>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</si>
  <si>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</si>
  <si>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</si>
  <si>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</si>
  <si>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</si>
  <si>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</si>
  <si>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</si>
  <si>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</si>
  <si>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</si>
  <si>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</si>
  <si>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</si>
  <si>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</si>
  <si>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</si>
  <si>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</si>
  <si>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</si>
  <si>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</si>
  <si>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</si>
  <si>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</si>
  <si>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</si>
  <si>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</si>
  <si>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</si>
  <si>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</si>
  <si>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</si>
  <si>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</si>
  <si>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</si>
  <si>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</si>
  <si>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</si>
  <si>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</si>
  <si>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</si>
  <si>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</si>
  <si>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</si>
  <si>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</si>
  <si>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</si>
  <si>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</si>
  <si>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</si>
  <si>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</si>
  <si>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</si>
  <si>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</si>
  <si>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</si>
  <si>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</si>
  <si>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</si>
  <si>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</si>
  <si>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</si>
  <si>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</si>
  <si>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</si>
  <si>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</si>
  <si>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</si>
  <si>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</si>
  <si>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</si>
  <si>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</si>
  <si>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</si>
  <si>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</si>
  <si>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</si>
  <si>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</si>
  <si>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</si>
  <si>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</si>
  <si>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</si>
  <si>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</si>
  <si>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</si>
  <si>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</si>
  <si>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</si>
  <si>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</si>
  <si>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</si>
  <si>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</si>
  <si>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</si>
  <si>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</si>
  <si>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</si>
  <si>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</si>
  <si>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</si>
  <si>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</si>
  <si>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</si>
  <si>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</si>
  <si>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</si>
  <si>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</si>
  <si>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</si>
  <si>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</si>
  <si>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</si>
  <si>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</si>
  <si>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</si>
  <si>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</si>
  <si>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</si>
  <si>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</si>
  <si>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</si>
  <si>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</si>
  <si>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</si>
  <si>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</si>
  <si>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</si>
  <si>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</si>
  <si>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</si>
  <si>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</si>
  <si>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</si>
  <si>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</si>
  <si>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</si>
  <si>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</si>
  <si>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</si>
  <si>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</si>
  <si>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</si>
  <si>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</si>
  <si>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</si>
  <si>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</si>
  <si>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</si>
  <si>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</si>
  <si>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</si>
  <si>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</si>
  <si>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</si>
  <si>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</si>
  <si>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</si>
  <si>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</si>
  <si>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</si>
  <si>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</si>
  <si>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</si>
  <si>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</si>
  <si>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</si>
  <si>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</si>
  <si>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</si>
  <si>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</si>
  <si>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</si>
  <si>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</si>
  <si>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</si>
  <si>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</si>
  <si>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</si>
  <si>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</si>
  <si>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</si>
  <si>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</si>
  <si>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</si>
  <si>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</si>
  <si>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</si>
  <si>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</si>
  <si>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</si>
  <si>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</si>
  <si>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</si>
  <si>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</si>
  <si>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</si>
  <si>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</si>
  <si>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</si>
  <si>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</si>
  <si>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</si>
  <si>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</si>
  <si>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</si>
  <si>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</si>
  <si>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</si>
  <si>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</si>
  <si>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</si>
  <si>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</si>
  <si>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</si>
  <si>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</si>
  <si>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</si>
  <si>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</si>
  <si>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</si>
  <si>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</si>
  <si>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</si>
  <si>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</si>
  <si>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</si>
  <si>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</si>
  <si>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</si>
  <si>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</si>
  <si>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</si>
  <si>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</si>
  <si>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</si>
  <si>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</si>
  <si>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</si>
  <si>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</si>
  <si>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</si>
  <si>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</si>
  <si>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</si>
  <si>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</si>
  <si>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</si>
  <si>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</si>
  <si>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</si>
  <si>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</si>
  <si>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</si>
  <si>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</si>
  <si>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</si>
  <si>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</si>
  <si>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</si>
  <si>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</si>
  <si>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</si>
  <si>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</si>
  <si>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</si>
  <si>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</si>
  <si>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</si>
  <si>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</si>
  <si>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</si>
  <si>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</si>
  <si>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</si>
  <si>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</si>
  <si>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</si>
  <si>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</si>
  <si>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</si>
  <si>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</si>
  <si>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</si>
  <si>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</si>
  <si>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</si>
  <si>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</si>
  <si>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</si>
  <si>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</si>
  <si>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</si>
  <si>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</si>
  <si>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</si>
  <si>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</si>
  <si>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</si>
  <si>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</si>
  <si>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</si>
  <si>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</si>
  <si>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</si>
  <si>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</si>
  <si>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</si>
  <si>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</si>
  <si>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</si>
  <si>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</si>
  <si>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</si>
  <si>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</si>
  <si>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</si>
  <si>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</si>
  <si>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</si>
  <si>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</si>
  <si>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</si>
  <si>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</si>
  <si>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</si>
  <si>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</si>
  <si>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</si>
  <si>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</si>
  <si>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</si>
  <si>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</si>
  <si>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</si>
  <si>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</si>
  <si>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</si>
  <si>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</si>
  <si>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</si>
  <si>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</si>
  <si>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</si>
  <si>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</si>
  <si>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</si>
  <si>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</si>
  <si>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</si>
  <si>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</si>
  <si>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</si>
  <si>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</si>
  <si>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</si>
  <si>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</si>
  <si>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</si>
  <si>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</si>
  <si>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</si>
  <si>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</si>
  <si>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</si>
  <si>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</si>
  <si>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</si>
  <si>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</si>
  <si>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</si>
  <si>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</si>
  <si>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</si>
  <si>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</si>
  <si>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</si>
  <si>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</si>
  <si>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</si>
  <si>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</si>
  <si>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</si>
  <si>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</si>
  <si>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</si>
  <si>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</si>
  <si>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</si>
  <si>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</si>
  <si>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</si>
  <si>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</si>
  <si>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</si>
  <si>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</si>
  <si>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</si>
  <si>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</si>
  <si>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</si>
  <si>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</si>
  <si>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</si>
  <si>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</si>
  <si>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</si>
  <si>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</si>
  <si>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</si>
  <si>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</si>
  <si>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</si>
  <si>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</si>
  <si>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</si>
  <si>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</si>
  <si>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</si>
  <si>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</si>
  <si>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</si>
  <si>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</si>
  <si>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</si>
  <si>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</si>
  <si>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</si>
  <si>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</si>
  <si>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</si>
  <si>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</si>
  <si>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</si>
  <si>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</si>
  <si>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</si>
  <si>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</si>
  <si>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</si>
  <si>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</si>
  <si>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</si>
  <si>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</si>
  <si>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</si>
  <si>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</si>
  <si>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</si>
  <si>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</si>
  <si>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</si>
  <si>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</si>
  <si>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</si>
  <si>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</si>
  <si>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</si>
  <si>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</si>
  <si>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</si>
  <si>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</si>
  <si>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</si>
  <si>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</si>
  <si>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</si>
  <si>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</si>
  <si>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</si>
  <si>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</si>
  <si>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</si>
  <si>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</si>
  <si>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</si>
  <si>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</si>
  <si>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</si>
  <si>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</si>
  <si>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</si>
  <si>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</si>
  <si>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</si>
  <si>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</si>
  <si>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</si>
  <si>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</si>
  <si>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</si>
  <si>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</si>
  <si>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</si>
  <si>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</si>
  <si>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</si>
  <si>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</si>
  <si>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</si>
  <si>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</si>
  <si>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</si>
  <si>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</si>
  <si>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</si>
  <si>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</si>
  <si>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</si>
  <si>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</si>
  <si>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</si>
  <si>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</si>
  <si>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</si>
  <si>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</si>
  <si>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</si>
  <si>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</si>
  <si>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</si>
  <si>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</si>
  <si>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</si>
  <si>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</si>
  <si>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</si>
  <si>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</si>
  <si>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</si>
  <si>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</si>
  <si>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</si>
  <si>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</si>
  <si>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</si>
  <si>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</si>
  <si>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</si>
  <si>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</si>
  <si>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</si>
  <si>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</si>
  <si>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</si>
  <si>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</si>
  <si>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</si>
  <si>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</si>
  <si>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</si>
  <si>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</si>
  <si>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</si>
  <si>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</si>
  <si>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</si>
  <si>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</si>
  <si>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</si>
  <si>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</si>
  <si>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</si>
  <si>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</si>
  <si>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</si>
  <si>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</si>
  <si>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</si>
  <si>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</si>
  <si>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</si>
  <si>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</si>
  <si>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</si>
  <si>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</si>
  <si>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</si>
  <si>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</si>
  <si>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</si>
  <si>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</si>
  <si>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</si>
  <si>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</si>
  <si>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</si>
  <si>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</si>
  <si>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</si>
  <si>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</si>
  <si>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</si>
  <si>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</si>
  <si>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</si>
  <si>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</si>
  <si>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</si>
  <si>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</si>
  <si>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</si>
  <si>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</si>
  <si>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</si>
  <si>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</si>
  <si>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</si>
  <si>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</si>
  <si>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</si>
  <si>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</si>
  <si>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</si>
  <si>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</si>
  <si>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</si>
  <si>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</si>
  <si>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</si>
  <si>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</si>
  <si>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</si>
  <si>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</si>
  <si>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</si>
  <si>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</si>
  <si>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</si>
  <si>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</si>
  <si>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</si>
  <si>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</si>
  <si>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</si>
  <si>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</si>
  <si>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</si>
  <si>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</si>
  <si>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</si>
  <si>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</si>
  <si>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</si>
  <si>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</si>
  <si>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</si>
  <si>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</si>
  <si>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</si>
  <si>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</si>
  <si>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</si>
  <si>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</si>
  <si>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</si>
  <si>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</si>
  <si>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</si>
  <si>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</si>
  <si>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</si>
  <si>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</si>
  <si>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</si>
  <si>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</si>
  <si>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</si>
  <si>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</si>
  <si>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</si>
  <si>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</si>
  <si>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</si>
  <si>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</si>
  <si>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</si>
  <si>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</si>
  <si>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</si>
  <si>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</si>
  <si>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</si>
  <si>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</si>
  <si>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</si>
  <si>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</si>
  <si>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</si>
  <si>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</si>
  <si>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</si>
  <si>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</si>
  <si>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</si>
  <si>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</si>
  <si>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</si>
  <si>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</si>
  <si>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</si>
  <si>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</si>
  <si>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</si>
  <si>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</si>
  <si>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</si>
  <si>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</si>
  <si>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</si>
  <si>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</si>
  <si>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</si>
  <si>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</si>
  <si>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</si>
  <si>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</si>
  <si>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</si>
  <si>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</si>
  <si>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</si>
  <si>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</si>
  <si>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</si>
  <si>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</si>
  <si>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</si>
  <si>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</si>
  <si>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</si>
  <si>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</si>
  <si>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</si>
  <si>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</si>
  <si>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</si>
  <si>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</si>
  <si>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</si>
  <si>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</si>
  <si>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</si>
  <si>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</si>
  <si>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</si>
  <si>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</si>
  <si>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</si>
  <si>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</si>
  <si>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</si>
  <si>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</si>
  <si>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</si>
  <si>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</si>
  <si>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</si>
  <si>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</si>
  <si>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</si>
  <si>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</si>
  <si>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</si>
  <si>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</si>
  <si>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</si>
  <si>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</si>
  <si>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</si>
  <si>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</si>
  <si>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</si>
  <si>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</si>
  <si>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</si>
  <si>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</si>
  <si>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</si>
  <si>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</si>
  <si>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</si>
  <si>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</si>
  <si>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</si>
  <si>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</si>
  <si>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</si>
  <si>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</si>
  <si>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</si>
  <si>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</si>
  <si>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</si>
  <si>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</si>
  <si>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</si>
  <si>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</si>
  <si>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</si>
  <si>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</si>
  <si>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</si>
  <si>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</si>
  <si>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</si>
  <si>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</si>
  <si>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</si>
  <si>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</si>
  <si>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</si>
  <si>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</si>
  <si>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</si>
  <si>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</si>
  <si>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</si>
  <si>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</si>
  <si>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</si>
  <si>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</si>
  <si>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</si>
  <si>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</si>
  <si>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</si>
  <si>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</si>
  <si>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</si>
  <si>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</si>
  <si>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</si>
  <si>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</si>
  <si>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</si>
  <si>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</si>
  <si>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</si>
  <si>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</si>
  <si>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</si>
  <si>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</si>
  <si>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</si>
  <si>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</si>
  <si>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</si>
  <si>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</si>
  <si>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</si>
  <si>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</si>
  <si>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</si>
  <si>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</si>
  <si>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</si>
  <si>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</si>
  <si>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</si>
  <si>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</si>
  <si>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</si>
  <si>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</si>
  <si>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</si>
  <si>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</si>
  <si>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</si>
  <si>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</si>
  <si>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</si>
  <si>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</si>
  <si>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</si>
  <si>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</si>
  <si>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</si>
  <si>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</si>
  <si>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</si>
  <si>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</si>
  <si>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</si>
  <si>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</si>
  <si>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</si>
  <si>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</si>
  <si>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</si>
  <si>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</si>
  <si>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</si>
  <si>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</si>
  <si>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</si>
  <si>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</si>
  <si>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</si>
  <si>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</si>
  <si>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</si>
  <si>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</si>
  <si>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</si>
  <si>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</si>
  <si>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</si>
  <si>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</si>
  <si>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</si>
  <si>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</si>
  <si>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</si>
  <si>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</si>
  <si>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</si>
  <si>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</si>
  <si>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</si>
  <si>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</si>
  <si>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</si>
  <si>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</si>
  <si>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</si>
  <si>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</si>
  <si>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</si>
  <si>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</si>
  <si>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</si>
  <si>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</si>
  <si>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</si>
  <si>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</si>
  <si>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</si>
  <si>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</si>
  <si>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</si>
  <si>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</si>
  <si>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</si>
  <si>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</si>
  <si>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</si>
  <si>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</si>
  <si>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</si>
  <si>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</si>
  <si>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</si>
  <si>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</si>
  <si>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</si>
  <si>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</si>
  <si>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</si>
  <si>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</si>
  <si>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</si>
  <si>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</si>
  <si>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</si>
  <si>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</si>
  <si>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</si>
  <si>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</si>
  <si>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</si>
  <si>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</si>
  <si>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</si>
  <si>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</si>
  <si>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</si>
  <si>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</si>
  <si>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</si>
  <si>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</si>
  <si>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</si>
  <si>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</si>
  <si>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</si>
  <si>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</si>
  <si>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</si>
  <si>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</si>
  <si>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</si>
  <si>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</si>
  <si>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</si>
  <si>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</si>
  <si>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</si>
  <si>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</si>
  <si>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</si>
  <si>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</si>
  <si>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</si>
  <si>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</si>
  <si>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</si>
  <si>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</si>
  <si>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</si>
  <si>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</si>
  <si>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</si>
  <si>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</si>
  <si>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</si>
  <si>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</si>
  <si>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</si>
  <si>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</si>
  <si>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</si>
  <si>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</si>
  <si>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</si>
  <si>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</si>
  <si>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</si>
  <si>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</si>
  <si>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</si>
  <si>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</si>
  <si>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</si>
  <si>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</si>
  <si>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</si>
  <si>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</si>
  <si>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</si>
  <si>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</si>
  <si>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</si>
  <si>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</si>
  <si>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</si>
  <si>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</si>
  <si>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</si>
  <si>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</si>
  <si>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</si>
  <si>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</si>
  <si>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</si>
  <si>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</si>
  <si>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</si>
  <si>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</si>
  <si>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</si>
  <si>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</si>
  <si>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</si>
  <si>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</si>
  <si>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</si>
  <si>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</si>
  <si>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</si>
  <si>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</si>
  <si>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</si>
  <si>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</si>
  <si>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</si>
  <si>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</si>
  <si>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</si>
  <si>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</si>
  <si>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</si>
  <si>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</si>
  <si>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</si>
  <si>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</si>
  <si>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</si>
  <si>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</si>
  <si>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</si>
  <si>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</si>
  <si>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</si>
  <si>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</si>
  <si>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</si>
  <si>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</si>
  <si>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</si>
  <si>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</si>
  <si>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</si>
  <si>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</si>
  <si>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</si>
  <si>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</si>
  <si>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</si>
  <si>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</si>
  <si>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</si>
  <si>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</si>
  <si>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</si>
  <si>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</si>
  <si>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</si>
  <si>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</si>
  <si>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</si>
  <si>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</si>
  <si>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</si>
  <si>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</si>
  <si>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</si>
  <si>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</si>
  <si>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</si>
  <si>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</si>
  <si>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</si>
  <si>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</si>
  <si>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</si>
  <si>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</si>
  <si>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</si>
  <si>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</si>
  <si>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</si>
  <si>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</si>
  <si>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</si>
  <si>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</si>
  <si>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</si>
  <si>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</si>
  <si>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</si>
  <si>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</si>
  <si>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</si>
  <si>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</si>
  <si>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</si>
  <si>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</si>
  <si>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</si>
  <si>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</si>
  <si>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</si>
  <si>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</si>
  <si>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</si>
  <si>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</si>
  <si>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</si>
  <si>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</si>
  <si>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</si>
  <si>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</si>
  <si>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</si>
  <si>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</si>
  <si>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</si>
  <si>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</si>
  <si>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</si>
  <si>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</si>
  <si>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</si>
  <si>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</si>
  <si>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</si>
  <si>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</si>
  <si>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</si>
  <si>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</si>
  <si>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</si>
  <si>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</si>
  <si>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</si>
  <si>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</si>
  <si>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</si>
  <si>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</si>
  <si>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</si>
  <si>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</si>
  <si>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</si>
  <si>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</si>
  <si>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</si>
  <si>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</si>
  <si>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</si>
  <si>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</si>
  <si>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</si>
  <si>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</si>
  <si>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</si>
  <si>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</si>
  <si>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</si>
  <si>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</si>
  <si>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</si>
  <si>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</si>
  <si>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</si>
  <si>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</si>
  <si>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</si>
  <si>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</si>
  <si>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</si>
  <si>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</si>
  <si>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</si>
  <si>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</si>
  <si>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</si>
  <si>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</si>
  <si>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</si>
  <si>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</si>
  <si>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</si>
  <si>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</si>
  <si>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</si>
  <si>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</si>
  <si>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</si>
  <si>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</si>
  <si>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</si>
  <si>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</si>
  <si>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</si>
  <si>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</si>
  <si>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</si>
  <si>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</si>
  <si>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</si>
  <si>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</si>
  <si>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</si>
  <si>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</si>
  <si>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</si>
  <si>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</si>
  <si>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</si>
  <si>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</si>
  <si>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</si>
  <si>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</si>
  <si>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</si>
  <si>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</si>
  <si>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</si>
  <si>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</si>
  <si>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</si>
  <si>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</si>
  <si>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</si>
  <si>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</si>
  <si>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</si>
  <si>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</si>
  <si>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</si>
  <si>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</si>
  <si>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</si>
  <si>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</si>
  <si>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</si>
  <si>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</si>
  <si>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</si>
  <si>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</si>
  <si>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</si>
  <si>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</si>
  <si>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</si>
  <si>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</si>
  <si>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</si>
  <si>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</si>
  <si>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</si>
  <si>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</si>
  <si>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</si>
  <si>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</si>
  <si>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</si>
  <si>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</si>
  <si>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</si>
  <si>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</si>
  <si>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</si>
  <si>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</si>
  <si>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</si>
  <si>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</si>
  <si>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</si>
  <si>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</si>
  <si>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</si>
  <si>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</si>
  <si>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</si>
  <si>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</si>
  <si>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</si>
  <si>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</si>
  <si>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</si>
  <si>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</si>
  <si>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</si>
  <si>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</si>
  <si>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</si>
  <si>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</si>
  <si>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</si>
  <si>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</si>
  <si>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</si>
  <si>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</si>
  <si>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</si>
  <si>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</si>
  <si>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</si>
  <si>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</si>
  <si>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</si>
  <si>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</si>
  <si>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</si>
  <si>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</si>
  <si>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</si>
  <si>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</si>
  <si>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</si>
  <si>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</si>
  <si>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</si>
  <si>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</si>
  <si>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</si>
  <si>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</si>
  <si>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</si>
  <si>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</si>
  <si>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</si>
  <si>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</si>
  <si>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</si>
  <si>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</si>
  <si>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</si>
  <si>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</si>
  <si>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</si>
  <si>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</si>
  <si>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</si>
  <si>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</si>
  <si>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</si>
  <si>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</si>
  <si>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</si>
  <si>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</si>
  <si>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</si>
  <si>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</si>
  <si>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</si>
  <si>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</si>
  <si>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</si>
  <si>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</si>
  <si>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</si>
  <si>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</si>
  <si>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</si>
  <si>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</si>
  <si>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</si>
  <si>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</si>
  <si>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</si>
  <si>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</si>
  <si>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</si>
  <si>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</si>
  <si>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</si>
  <si>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</si>
  <si>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</si>
  <si>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</si>
  <si>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</si>
  <si>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</si>
  <si>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</si>
  <si>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</si>
  <si>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</si>
  <si>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</si>
  <si>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</si>
  <si>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</si>
  <si>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</si>
  <si>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</si>
  <si>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</si>
  <si>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</si>
  <si>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</si>
  <si>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</si>
  <si>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</si>
  <si>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</si>
  <si>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</si>
  <si>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</si>
  <si>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</si>
  <si>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</si>
  <si>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</si>
  <si>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</si>
  <si>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</si>
  <si>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</si>
  <si>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</si>
  <si>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</si>
  <si>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</si>
  <si>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</si>
  <si>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</si>
  <si>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</si>
  <si>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</si>
  <si>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</si>
  <si>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</si>
  <si>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</si>
  <si>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</si>
  <si>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</si>
  <si>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</si>
  <si>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</si>
  <si>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</si>
  <si>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</si>
  <si>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</si>
  <si>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</si>
  <si>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</si>
  <si>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</si>
  <si>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</si>
  <si>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</si>
  <si>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</si>
  <si>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</si>
  <si>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</si>
  <si>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</si>
  <si>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</si>
  <si>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</si>
  <si>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</si>
  <si>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</si>
  <si>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</si>
  <si>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</si>
  <si>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</si>
  <si>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</si>
  <si>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</si>
  <si>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</si>
  <si>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</si>
  <si>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</si>
  <si>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</si>
  <si>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</si>
  <si>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</si>
  <si>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</si>
  <si>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</si>
  <si>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</si>
  <si>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</si>
  <si>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</si>
  <si>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</si>
  <si>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</si>
  <si>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</si>
  <si>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</si>
  <si>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</si>
  <si>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</si>
  <si>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</si>
  <si>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</si>
  <si>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</si>
  <si>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</si>
  <si>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</si>
  <si>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</si>
  <si>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</si>
  <si>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</si>
  <si>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</si>
  <si>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</si>
  <si>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</si>
  <si>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</si>
  <si>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</si>
  <si>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</si>
  <si>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</si>
  <si>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</si>
  <si>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</si>
  <si>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</si>
  <si>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</si>
  <si>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</si>
  <si>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</si>
  <si>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</si>
  <si>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</si>
  <si>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</si>
  <si>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</si>
  <si>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</si>
  <si>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</si>
  <si>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</si>
  <si>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</si>
  <si>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</si>
  <si>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</si>
  <si>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</si>
  <si>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</si>
  <si>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</si>
  <si>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</si>
  <si>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</si>
  <si>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</si>
  <si>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</si>
  <si>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</si>
  <si>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</si>
  <si>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</si>
  <si>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</si>
  <si>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</si>
  <si>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</si>
  <si>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</si>
  <si>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</si>
  <si>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</si>
  <si>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</si>
  <si>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</si>
  <si>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</si>
  <si>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</si>
  <si>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</si>
  <si>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</si>
  <si>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</si>
  <si>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</si>
  <si>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</si>
  <si>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</si>
  <si>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</si>
  <si>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</si>
  <si>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</si>
  <si>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</si>
  <si>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</si>
  <si>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</si>
  <si>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</si>
  <si>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</si>
  <si>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</si>
  <si>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</si>
  <si>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</si>
  <si>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</si>
  <si>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</si>
  <si>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</si>
  <si>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</si>
  <si>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</si>
  <si>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</si>
  <si>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</si>
  <si>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</si>
  <si>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</si>
  <si>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</si>
  <si>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</si>
  <si>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</si>
  <si>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</si>
  <si>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</si>
  <si>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</si>
  <si>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</si>
  <si>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</si>
  <si>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</si>
  <si>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</si>
  <si>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</si>
  <si>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</si>
  <si>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</si>
  <si>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</si>
  <si>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</si>
  <si>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</si>
  <si>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</si>
  <si>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</si>
  <si>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</si>
  <si>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</si>
  <si>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</si>
  <si>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</si>
  <si>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</si>
  <si>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</si>
  <si>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</si>
  <si>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</si>
  <si>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</si>
  <si>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</si>
  <si>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</si>
  <si>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</si>
  <si>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</si>
  <si>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</si>
  <si>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</si>
  <si>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</si>
  <si>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</si>
  <si>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</si>
  <si>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</si>
  <si>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</si>
  <si>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</si>
  <si>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</si>
  <si>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</si>
  <si>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</si>
  <si>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</si>
  <si>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</si>
  <si>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</si>
  <si>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</si>
  <si>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</si>
  <si>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</si>
  <si>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</si>
  <si>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</si>
  <si>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</si>
  <si>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</si>
  <si>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</si>
  <si>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</si>
  <si>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</si>
  <si>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</si>
  <si>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</si>
  <si>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</si>
  <si>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</si>
  <si>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</si>
  <si>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</si>
  <si>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</si>
  <si>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</si>
  <si>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</si>
  <si>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</si>
  <si>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</si>
  <si>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</si>
  <si>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</si>
  <si>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</si>
  <si>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</si>
  <si>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</si>
  <si>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</si>
  <si>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</si>
  <si>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</si>
  <si>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</si>
  <si>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</si>
  <si>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</si>
  <si>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</si>
  <si>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</si>
  <si>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</si>
  <si>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</si>
  <si>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</si>
  <si>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</si>
  <si>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</si>
  <si>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</si>
  <si>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</si>
  <si>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</si>
  <si>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</si>
  <si>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</si>
  <si>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</si>
  <si>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</si>
  <si>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</si>
  <si>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</si>
  <si>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</si>
  <si>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</si>
  <si>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</si>
  <si>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</si>
  <si>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</si>
  <si>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</si>
  <si>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</si>
  <si>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</si>
  <si>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</si>
  <si>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</si>
  <si>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</si>
  <si>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</si>
  <si>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</si>
  <si>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</si>
  <si>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</si>
  <si>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</si>
  <si>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</si>
  <si>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</si>
  <si>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</si>
  <si>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</si>
  <si>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</si>
  <si>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</si>
  <si>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</si>
  <si>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</si>
  <si>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</si>
  <si>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</si>
  <si>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</si>
  <si>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</si>
  <si>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</si>
  <si>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</si>
  <si>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</si>
  <si>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</si>
  <si>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</si>
  <si>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</si>
  <si>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</si>
  <si>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</si>
  <si>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</si>
  <si>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</si>
  <si>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</si>
  <si>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</si>
  <si>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</si>
  <si>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</si>
  <si>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</si>
  <si>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</si>
  <si>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</si>
  <si>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</si>
  <si>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</si>
  <si>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</si>
  <si>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</si>
  <si>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</si>
  <si>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</si>
  <si>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</si>
  <si>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</si>
  <si>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</si>
  <si>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</si>
  <si>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</si>
  <si>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</si>
  <si>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</si>
  <si>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</si>
  <si>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</si>
  <si>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</si>
  <si>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</si>
  <si>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</si>
  <si>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</si>
  <si>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</si>
  <si>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</si>
  <si>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</si>
  <si>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</si>
  <si>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</si>
  <si>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</si>
  <si>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</si>
  <si>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</si>
  <si>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</si>
  <si>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</si>
  <si>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</si>
  <si>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</si>
  <si>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</si>
  <si>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</si>
  <si>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</si>
  <si>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</si>
  <si>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</si>
  <si>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</si>
  <si>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</si>
  <si>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</si>
  <si>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</si>
  <si>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</si>
  <si>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</si>
  <si>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</si>
  <si>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</si>
  <si>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</si>
  <si>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</si>
  <si>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</si>
  <si>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</si>
  <si>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</si>
  <si>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</si>
  <si>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</si>
  <si>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</si>
  <si>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</si>
  <si>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</si>
  <si>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</si>
  <si>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</si>
  <si>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</si>
  <si>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</si>
  <si>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</si>
  <si>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</si>
  <si>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</si>
  <si>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</si>
  <si>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</si>
  <si>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</si>
  <si>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</si>
  <si>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</si>
  <si>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</si>
  <si>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</si>
  <si>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</si>
  <si>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</si>
  <si>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</si>
  <si>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</si>
  <si>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</si>
  <si>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</si>
  <si>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</si>
  <si>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</si>
  <si>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</si>
  <si>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</si>
  <si>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</si>
  <si>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</si>
  <si>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</si>
  <si>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</si>
  <si>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</si>
  <si>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</si>
  <si>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</si>
  <si>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</si>
  <si>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</si>
  <si>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</si>
  <si>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</si>
  <si>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</si>
  <si>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</si>
  <si>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</si>
  <si>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</si>
  <si>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</si>
  <si>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</si>
  <si>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</si>
  <si>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</si>
  <si>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</si>
  <si>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</si>
  <si>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</si>
  <si>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</si>
  <si>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</si>
  <si>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</si>
  <si>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</si>
  <si>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</si>
  <si>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</si>
  <si>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</si>
  <si>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</si>
  <si>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</si>
  <si>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</si>
  <si>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</si>
  <si>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</si>
  <si>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</si>
  <si>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</si>
  <si>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</si>
  <si>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</si>
  <si>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</si>
  <si>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</si>
  <si>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</si>
  <si>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</si>
  <si>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</si>
  <si>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</si>
  <si>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</si>
  <si>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</si>
  <si>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</si>
  <si>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</si>
  <si>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</si>
  <si>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</si>
  <si>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</si>
  <si>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</si>
  <si>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</si>
  <si>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</si>
  <si>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</si>
  <si>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</si>
  <si>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</si>
  <si>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</si>
  <si>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</si>
  <si>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</si>
  <si>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</si>
  <si>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</si>
  <si>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</si>
  <si>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</si>
  <si>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</si>
  <si>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</si>
  <si>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</si>
  <si>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</si>
  <si>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</si>
  <si>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</si>
  <si>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</si>
  <si>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</si>
  <si>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</si>
  <si>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</si>
  <si>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</si>
  <si>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</si>
  <si>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</si>
  <si>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</si>
  <si>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</si>
  <si>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</si>
  <si>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</si>
  <si>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</si>
  <si>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</si>
  <si>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</si>
  <si>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</si>
  <si>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</si>
  <si>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</si>
  <si>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</si>
  <si>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</si>
  <si>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</si>
  <si>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</si>
  <si>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</si>
  <si>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</si>
  <si>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</si>
  <si>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</si>
  <si>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</si>
  <si>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</si>
  <si>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</si>
  <si>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</si>
  <si>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</si>
  <si>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</si>
  <si>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</si>
  <si>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</si>
  <si>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</si>
  <si>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</si>
  <si>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</si>
  <si>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</si>
  <si>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</si>
  <si>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</si>
  <si>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</si>
  <si>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</si>
  <si>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</si>
  <si>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</si>
  <si>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</si>
  <si>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</si>
  <si>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</si>
  <si>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</si>
  <si>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</si>
  <si>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</si>
  <si>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</si>
  <si>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</si>
  <si>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</si>
  <si>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</si>
  <si>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</si>
  <si>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</si>
  <si>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</si>
  <si>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</si>
  <si>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</si>
  <si>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</si>
  <si>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</si>
  <si>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</si>
  <si>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</si>
  <si>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</si>
  <si>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</si>
  <si>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</si>
  <si>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</si>
  <si>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</si>
  <si>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</si>
  <si>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</si>
  <si>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</si>
  <si>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</si>
  <si>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</si>
  <si>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</si>
  <si>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</si>
  <si>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</si>
  <si>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</si>
  <si>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</si>
  <si>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</si>
  <si>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</si>
  <si>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</si>
  <si>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</si>
  <si>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</si>
  <si>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</si>
  <si>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</si>
  <si>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</si>
  <si>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</si>
  <si>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</si>
  <si>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</si>
  <si>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</si>
  <si>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</si>
  <si>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</si>
  <si>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</si>
  <si>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</si>
  <si>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</si>
  <si>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</si>
  <si>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</si>
  <si>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</si>
  <si>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</si>
  <si>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</si>
  <si>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</si>
  <si>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</si>
  <si>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</si>
  <si>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</si>
  <si>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</si>
  <si>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</si>
  <si>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</si>
  <si>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</si>
  <si>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</si>
  <si>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</si>
  <si>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</si>
  <si>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</si>
  <si>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</si>
  <si>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</si>
  <si>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</si>
  <si>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</si>
  <si>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</si>
  <si>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</si>
  <si>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</si>
  <si>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</si>
  <si>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</si>
  <si>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</si>
  <si>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</si>
  <si>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</si>
  <si>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</si>
  <si>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</si>
  <si>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</si>
  <si>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</si>
  <si>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</si>
  <si>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</si>
  <si>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</si>
  <si>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</si>
  <si>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</si>
  <si>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</si>
  <si>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</si>
  <si>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</si>
  <si>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</si>
  <si>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</si>
  <si>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</si>
  <si>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</si>
  <si>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</si>
  <si>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</si>
  <si>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</si>
  <si>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</si>
  <si>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</si>
  <si>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</si>
  <si>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</si>
  <si>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</si>
  <si>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</si>
  <si>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</si>
  <si>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</si>
  <si>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</si>
  <si>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</si>
  <si>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</si>
  <si>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</si>
  <si>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</si>
  <si>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</si>
  <si>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</si>
  <si>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</si>
  <si>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</si>
  <si>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</si>
  <si>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</si>
  <si>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</si>
  <si>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</si>
  <si>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</si>
  <si>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</si>
  <si>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</si>
  <si>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</si>
  <si>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</si>
  <si>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</si>
  <si>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</si>
  <si>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</si>
  <si>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</si>
  <si>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</si>
  <si>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</si>
  <si>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</si>
  <si>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</si>
  <si>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</si>
  <si>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</si>
  <si>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</si>
  <si>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</si>
  <si>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</si>
  <si>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</si>
  <si>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</si>
  <si>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</si>
  <si>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</si>
  <si>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</si>
  <si>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</si>
  <si>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</si>
  <si>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</si>
  <si>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</si>
  <si>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</si>
  <si>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</si>
  <si>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</si>
  <si>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</si>
  <si>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</si>
  <si>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</si>
  <si>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</si>
  <si>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</si>
  <si>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</si>
  <si>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</si>
  <si>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</si>
  <si>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</si>
  <si>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</si>
  <si>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</si>
  <si>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</si>
  <si>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</si>
  <si>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</si>
  <si>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</si>
  <si>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</si>
  <si>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</si>
  <si>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</si>
  <si>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</si>
  <si>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</si>
  <si>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</si>
  <si>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</si>
  <si>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</si>
  <si>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</si>
  <si>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</si>
  <si>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</si>
  <si>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</si>
  <si>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</si>
  <si>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</si>
  <si>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</si>
  <si>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</si>
  <si>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</si>
  <si>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</si>
  <si>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</si>
  <si>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</si>
  <si>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</si>
  <si>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</si>
  <si>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</si>
  <si>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</si>
  <si>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</si>
  <si>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</si>
  <si>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</si>
  <si>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</si>
  <si>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</si>
  <si>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</si>
  <si>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</si>
  <si>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</si>
  <si>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</si>
  <si>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</si>
  <si>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</si>
  <si>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</si>
  <si>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</si>
  <si>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</si>
  <si>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</si>
  <si>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</si>
  <si>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</si>
  <si>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</si>
  <si>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</si>
  <si>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</si>
  <si>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</si>
  <si>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</si>
  <si>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</si>
  <si>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</si>
  <si>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</si>
  <si>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</si>
  <si>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</si>
  <si>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</si>
  <si>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</si>
  <si>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</si>
  <si>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</si>
  <si>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</si>
  <si>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</si>
  <si>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</si>
  <si>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</si>
  <si>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</si>
  <si>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</si>
  <si>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</si>
  <si>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</si>
  <si>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</si>
  <si>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</si>
  <si>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</si>
  <si>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</si>
  <si>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</si>
  <si>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</si>
  <si>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</si>
  <si>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</si>
  <si>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</si>
  <si>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</si>
  <si>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</si>
  <si>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</si>
  <si>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</si>
  <si>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</si>
  <si>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</si>
  <si>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</si>
  <si>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</si>
  <si>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</si>
  <si>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</si>
  <si>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</si>
  <si>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</si>
  <si>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</si>
  <si>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</si>
  <si>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</si>
  <si>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</si>
  <si>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</si>
  <si>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</si>
  <si>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</si>
  <si>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</si>
  <si>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</si>
  <si>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</si>
  <si>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</si>
  <si>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</si>
  <si>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</si>
  <si>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</si>
  <si>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</si>
  <si>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</si>
  <si>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</si>
  <si>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</si>
  <si>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</si>
  <si>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</si>
  <si>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</si>
  <si>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</si>
  <si>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</si>
  <si>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</si>
  <si>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</si>
  <si>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</si>
  <si>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</si>
  <si>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</si>
  <si>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</si>
  <si>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</si>
  <si>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</si>
  <si>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</si>
  <si>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</si>
  <si>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</si>
  <si>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</si>
  <si>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</si>
  <si>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</si>
  <si>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</si>
  <si>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</si>
  <si>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</si>
  <si>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</si>
  <si>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</si>
  <si>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</si>
  <si>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</si>
  <si>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</si>
  <si>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</si>
  <si>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</si>
  <si>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</si>
  <si>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</si>
  <si>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</si>
  <si>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</si>
  <si>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</si>
  <si>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</si>
  <si>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</si>
  <si>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</si>
  <si>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</si>
  <si>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</si>
  <si>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</si>
  <si>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</si>
  <si>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</si>
  <si>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</si>
  <si>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</si>
  <si>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</si>
  <si>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</si>
  <si>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</si>
  <si>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</si>
  <si>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</si>
  <si>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</si>
  <si>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</si>
  <si>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</si>
  <si>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</si>
  <si>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</si>
  <si>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</si>
  <si>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</si>
  <si>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</si>
  <si>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</si>
  <si>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</si>
  <si>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</si>
  <si>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</si>
  <si>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</si>
  <si>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</si>
  <si>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</si>
  <si>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</si>
  <si>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</si>
  <si>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</si>
  <si>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</si>
  <si>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</si>
  <si>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</si>
  <si>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</si>
  <si>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</si>
  <si>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</si>
  <si>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</si>
  <si>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</si>
  <si>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</si>
  <si>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</si>
  <si>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</si>
  <si>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</si>
  <si>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</si>
  <si>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</si>
  <si>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</si>
  <si>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</si>
  <si>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</si>
  <si>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</si>
  <si>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</si>
  <si>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</si>
  <si>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</si>
  <si>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</si>
  <si>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</si>
  <si>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</si>
  <si>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</si>
  <si>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</si>
  <si>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</si>
  <si>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</si>
  <si>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</si>
  <si>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</si>
  <si>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</si>
  <si>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</si>
  <si>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</si>
  <si>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</si>
  <si>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</si>
  <si>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</si>
  <si>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</si>
  <si>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</si>
  <si>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</si>
  <si>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</si>
  <si>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</si>
  <si>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</si>
  <si>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</si>
  <si>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</si>
  <si>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</si>
  <si>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</si>
  <si>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</si>
  <si>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</si>
  <si>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</si>
  <si>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</si>
  <si>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</si>
  <si>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</si>
  <si>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</si>
  <si>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</si>
  <si>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</si>
  <si>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</si>
  <si>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</si>
  <si>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</si>
  <si>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</si>
  <si>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</si>
  <si>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</si>
  <si>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</si>
  <si>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</si>
  <si>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</si>
  <si>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</si>
  <si>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</si>
  <si>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</si>
  <si>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</si>
  <si>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</si>
  <si>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</si>
  <si>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</si>
  <si>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</si>
  <si>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</si>
  <si>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</si>
  <si>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</si>
  <si>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</si>
  <si>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</si>
  <si>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</si>
  <si>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</si>
  <si>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</si>
  <si>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</si>
  <si>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</si>
  <si>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</si>
  <si>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</si>
  <si>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</si>
  <si>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</si>
  <si>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</si>
  <si>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</si>
  <si>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</si>
  <si>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</si>
  <si>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</si>
  <si>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</si>
  <si>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</si>
  <si>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</si>
  <si>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</si>
  <si>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</si>
  <si>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</si>
  <si>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</si>
  <si>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</si>
  <si>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</si>
  <si>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</si>
  <si>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</si>
  <si>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</si>
  <si>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</si>
  <si>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</si>
  <si>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</si>
  <si>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</si>
  <si>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</si>
  <si>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</si>
  <si>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</si>
  <si>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</si>
  <si>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</si>
  <si>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</si>
  <si>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</si>
  <si>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</si>
  <si>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</si>
  <si>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</si>
  <si>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</si>
  <si>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</si>
  <si>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</si>
  <si>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</si>
  <si>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</si>
  <si>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</si>
  <si>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</si>
  <si>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</si>
  <si>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</si>
  <si>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</si>
  <si>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</si>
  <si>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</si>
  <si>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</si>
  <si>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</si>
  <si>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</si>
  <si>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</si>
  <si>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</si>
  <si>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</si>
  <si>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</si>
  <si>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</si>
  <si>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</si>
  <si>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</si>
  <si>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</si>
  <si>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</si>
  <si>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</si>
  <si>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</si>
  <si>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</si>
  <si>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</si>
  <si>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</si>
  <si>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</si>
  <si>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</si>
  <si>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</si>
  <si>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</si>
  <si>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</si>
  <si>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</si>
  <si>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</si>
  <si>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</si>
  <si>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</si>
  <si>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</si>
  <si>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</si>
  <si>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</si>
  <si>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</si>
  <si>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</si>
  <si>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</si>
  <si>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</si>
  <si>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</si>
  <si>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</si>
  <si>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</si>
  <si>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</si>
  <si>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</si>
  <si>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</si>
  <si>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</si>
  <si>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</si>
  <si>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</si>
  <si>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</si>
  <si>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</si>
  <si>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</si>
  <si>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</si>
  <si>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</si>
  <si>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</si>
  <si>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</si>
  <si>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</si>
  <si>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</si>
  <si>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</si>
  <si>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</si>
  <si>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</si>
  <si>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</si>
  <si>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</si>
  <si>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</si>
  <si>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</si>
  <si>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</si>
  <si>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</si>
  <si>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</si>
  <si>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</si>
  <si>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</si>
  <si>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</si>
  <si>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</si>
  <si>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</si>
  <si>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</si>
  <si>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</si>
  <si>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</si>
  <si>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</si>
  <si>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</si>
  <si>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</si>
  <si>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</si>
  <si>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</si>
  <si>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</si>
  <si>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</si>
  <si>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</si>
  <si>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</si>
  <si>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</si>
  <si>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</si>
  <si>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</si>
  <si>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</si>
  <si>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</si>
  <si>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</si>
  <si>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</si>
  <si>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</si>
  <si>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</si>
  <si>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</si>
  <si>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</si>
  <si>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</si>
  <si>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</si>
  <si>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</si>
  <si>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</si>
  <si>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</si>
  <si>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</si>
  <si>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</si>
  <si>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</si>
  <si>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</si>
  <si>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</si>
  <si>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</si>
  <si>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</si>
  <si>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</si>
  <si>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</si>
  <si>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</si>
  <si>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</si>
  <si>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</si>
  <si>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</si>
  <si>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</si>
  <si>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</si>
  <si>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</si>
  <si>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</si>
  <si>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</si>
  <si>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</si>
  <si>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</si>
  <si>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</si>
  <si>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</si>
  <si>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</si>
  <si>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</si>
  <si>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</si>
  <si>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</si>
  <si>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</si>
  <si>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</si>
  <si>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</si>
  <si>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</si>
  <si>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</si>
  <si>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</si>
  <si>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</si>
  <si>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</si>
  <si>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</si>
  <si>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</si>
  <si>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</si>
  <si>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</si>
  <si>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</si>
  <si>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</si>
  <si>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</si>
  <si>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</si>
  <si>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</si>
  <si>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</si>
  <si>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</si>
  <si>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</si>
  <si>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</si>
  <si>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</si>
  <si>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</si>
  <si>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</si>
  <si>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</si>
  <si>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</si>
  <si>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</si>
  <si>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</si>
  <si>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</si>
  <si>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</si>
  <si>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</si>
  <si>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</si>
  <si>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</si>
  <si>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</si>
  <si>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</si>
  <si>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</si>
  <si>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</si>
  <si>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</si>
  <si>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</si>
  <si>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</si>
  <si>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</si>
  <si>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</si>
  <si>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</si>
  <si>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</si>
  <si>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</si>
  <si>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</si>
  <si>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</si>
  <si>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</si>
  <si>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</si>
  <si>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</si>
  <si>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</si>
  <si>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</si>
  <si>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</si>
  <si>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</si>
  <si>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</si>
  <si>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</si>
  <si>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</si>
  <si>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</si>
  <si>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</si>
  <si>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</si>
  <si>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</si>
  <si>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</si>
  <si>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</si>
  <si>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</si>
  <si>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</si>
  <si>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</si>
  <si>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</si>
  <si>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</si>
  <si>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</si>
  <si>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</si>
  <si>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</si>
  <si>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</si>
  <si>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</si>
  <si>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</si>
  <si>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</si>
  <si>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</si>
  <si>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</si>
  <si>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</si>
  <si>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</si>
  <si>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</si>
  <si>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</si>
  <si>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</si>
  <si>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</si>
  <si>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</si>
  <si>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</si>
  <si>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</si>
  <si>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</si>
  <si>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</si>
  <si>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</si>
  <si>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</si>
  <si>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</si>
  <si>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</si>
  <si>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</si>
  <si>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</si>
  <si>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</si>
  <si>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</si>
  <si>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</si>
  <si>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</si>
  <si>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</si>
  <si>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</si>
  <si>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</si>
  <si>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</si>
  <si>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</si>
  <si>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</si>
  <si>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</si>
  <si>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</si>
  <si>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</si>
  <si>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</si>
  <si>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</si>
  <si>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</si>
  <si>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</si>
  <si>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</si>
  <si>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</si>
  <si>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</si>
  <si>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</si>
  <si>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</si>
  <si>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</si>
  <si>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</si>
  <si>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</si>
  <si>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</si>
  <si>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</si>
  <si>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</si>
  <si>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</si>
  <si>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</si>
  <si>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</si>
  <si>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</si>
  <si>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</si>
  <si>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</si>
  <si>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</si>
  <si>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</si>
  <si>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</si>
  <si>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</si>
  <si>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</si>
  <si>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</si>
  <si>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</si>
  <si>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</si>
  <si>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</si>
  <si>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</si>
  <si>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</si>
  <si>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</si>
  <si>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</si>
  <si>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</si>
  <si>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</si>
  <si>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</si>
  <si>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</si>
  <si>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</si>
  <si>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</si>
  <si>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</si>
  <si>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</si>
  <si>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</si>
  <si>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</si>
  <si>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</si>
  <si>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</si>
  <si>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</si>
  <si>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</si>
  <si>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</si>
  <si>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</si>
  <si>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</si>
  <si>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</si>
  <si>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</si>
  <si>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</si>
  <si>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</si>
  <si>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</si>
  <si>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</si>
  <si>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</si>
  <si>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</si>
  <si>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</si>
  <si>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</si>
  <si>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</si>
  <si>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</si>
  <si>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</si>
  <si>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</si>
  <si>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</si>
  <si>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</si>
  <si>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</si>
  <si>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</si>
  <si>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</si>
  <si>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</si>
  <si>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</si>
  <si>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</si>
  <si>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</si>
  <si>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</si>
  <si>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</si>
  <si>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</si>
  <si>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</si>
  <si>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</si>
  <si>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</si>
  <si>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</si>
  <si>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</si>
  <si>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</si>
  <si>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</si>
  <si>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</si>
  <si>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</si>
  <si>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</si>
  <si>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</si>
  <si>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</si>
  <si>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</si>
  <si>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</si>
  <si>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</si>
  <si>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</si>
  <si>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</si>
  <si>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</si>
  <si>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</si>
  <si>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</si>
  <si>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</si>
  <si>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</si>
  <si>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</si>
  <si>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</si>
  <si>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</si>
  <si>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</si>
  <si>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</si>
  <si>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</si>
  <si>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</si>
  <si>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</si>
  <si>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</si>
  <si>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</si>
  <si>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</si>
  <si>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</si>
  <si>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</si>
  <si>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</si>
  <si>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</si>
  <si>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</si>
  <si>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</si>
  <si>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</si>
  <si>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</si>
  <si>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</si>
  <si>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</si>
  <si>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</si>
  <si>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</si>
  <si>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</si>
  <si>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</si>
  <si>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</si>
  <si>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</si>
  <si>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</si>
  <si>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</si>
  <si>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</si>
  <si>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</si>
  <si>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</si>
  <si>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</si>
  <si>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</si>
  <si>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</si>
  <si>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</si>
  <si>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</si>
  <si>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</si>
  <si>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</si>
  <si>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</si>
  <si>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</si>
  <si>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</si>
  <si>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</si>
  <si>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</si>
  <si>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</si>
  <si>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</si>
  <si>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</si>
  <si>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</si>
  <si>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</si>
  <si>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</si>
  <si>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</si>
  <si>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</si>
  <si>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</si>
  <si>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</si>
  <si>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</si>
  <si>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</si>
  <si>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</si>
  <si>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</si>
  <si>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</si>
  <si>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</si>
  <si>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</si>
  <si>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</si>
  <si>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</si>
  <si>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</si>
  <si>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</si>
  <si>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</si>
  <si>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</si>
  <si>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</si>
  <si>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</si>
  <si>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</si>
  <si>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</si>
  <si>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</si>
  <si>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</si>
  <si>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</si>
  <si>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</si>
  <si>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</si>
  <si>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</si>
  <si>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</si>
  <si>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</si>
  <si>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</si>
  <si>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</si>
  <si>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</si>
  <si>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</si>
  <si>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</si>
  <si>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</si>
  <si>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</si>
  <si>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</si>
  <si>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</si>
  <si>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</si>
  <si>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</si>
  <si>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</si>
  <si>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</si>
  <si>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</si>
  <si>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</si>
  <si>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</si>
  <si>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</si>
  <si>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</si>
  <si>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</si>
  <si>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</si>
  <si>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</si>
  <si>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</si>
  <si>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</si>
  <si>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</si>
  <si>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</si>
  <si>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</si>
  <si>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</si>
  <si>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</si>
  <si>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</si>
  <si>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</si>
  <si>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</si>
  <si>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</si>
  <si>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</si>
  <si>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</si>
  <si>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</si>
  <si>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</si>
  <si>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</si>
  <si>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</si>
  <si>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</si>
  <si>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</si>
  <si>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</si>
  <si>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</si>
  <si>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</si>
  <si>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</si>
  <si>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</si>
  <si>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</si>
  <si>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</si>
  <si>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</si>
  <si>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</si>
  <si>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</si>
  <si>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</si>
  <si>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</si>
  <si>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</si>
  <si>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</si>
  <si>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</si>
  <si>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</si>
  <si>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</si>
  <si>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</si>
  <si>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</si>
  <si>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</si>
  <si>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</si>
  <si>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</si>
  <si>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</si>
  <si>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</si>
  <si>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</si>
  <si>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</si>
  <si>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</si>
  <si>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</si>
  <si>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</si>
  <si>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</si>
  <si>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</si>
  <si>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</si>
  <si>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</si>
  <si>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</si>
  <si>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</si>
  <si>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</si>
  <si>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</si>
  <si>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</si>
  <si>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</si>
  <si>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</si>
  <si>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</si>
  <si>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</si>
  <si>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</si>
  <si>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</si>
  <si>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</si>
  <si>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</si>
  <si>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</si>
  <si>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</si>
  <si>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</si>
  <si>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</si>
  <si>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</si>
  <si>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</si>
  <si>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</si>
  <si>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</si>
  <si>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</si>
  <si>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</si>
  <si>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</si>
  <si>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</si>
  <si>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</si>
  <si>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</si>
  <si>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</si>
  <si>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</si>
  <si>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</si>
  <si>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</si>
  <si>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</si>
  <si>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</si>
  <si>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</si>
  <si>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</si>
  <si>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</si>
  <si>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</si>
  <si>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</si>
  <si>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</si>
  <si>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</si>
  <si>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</si>
  <si>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</si>
  <si>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</si>
  <si>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</si>
  <si>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</si>
  <si>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</si>
  <si>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</si>
  <si>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</si>
  <si>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</si>
  <si>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</si>
  <si>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</si>
  <si>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</si>
  <si>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</si>
  <si>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</si>
  <si>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</si>
  <si>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</si>
  <si>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</si>
  <si>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</si>
  <si>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</si>
  <si>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</si>
  <si>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</si>
  <si>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</si>
  <si>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</si>
  <si>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</si>
  <si>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</si>
  <si>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</si>
  <si>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</si>
  <si>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</si>
  <si>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</si>
  <si>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</si>
  <si>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</si>
  <si>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</si>
  <si>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</si>
  <si>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</si>
  <si>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</si>
  <si>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</si>
  <si>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</si>
  <si>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</si>
  <si>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</si>
  <si>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</si>
  <si>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</si>
  <si>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</si>
  <si>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</si>
  <si>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</si>
  <si>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</si>
  <si>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</si>
  <si>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</si>
  <si>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</si>
  <si>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</si>
  <si>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</si>
  <si>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</si>
  <si>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</si>
  <si>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</si>
  <si>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</si>
  <si>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</si>
  <si>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</si>
  <si>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</si>
  <si>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</si>
  <si>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</si>
  <si>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</si>
  <si>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</si>
  <si>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</si>
  <si>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</si>
  <si>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</si>
  <si>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</si>
  <si>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</si>
  <si>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</si>
  <si>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</si>
  <si>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</si>
  <si>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</si>
  <si>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</si>
  <si>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</si>
  <si>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</si>
  <si>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</si>
  <si>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</si>
  <si>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</si>
  <si>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</si>
  <si>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</si>
  <si>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</si>
  <si>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</si>
  <si>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</si>
  <si>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</si>
  <si>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</si>
  <si>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</si>
  <si>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</si>
  <si>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</si>
  <si>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</si>
  <si>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</si>
  <si>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</si>
  <si>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</si>
  <si>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</si>
  <si>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</si>
  <si>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</si>
  <si>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</si>
  <si>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</si>
  <si>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</si>
  <si>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</si>
  <si>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</si>
  <si>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</si>
  <si>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</si>
  <si>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</si>
  <si>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</si>
  <si>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</si>
  <si>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</si>
  <si>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</si>
  <si>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</si>
  <si>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</si>
  <si>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</si>
  <si>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</si>
  <si>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</si>
  <si>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</si>
  <si>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</si>
  <si>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</si>
  <si>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</si>
  <si>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</si>
  <si>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</si>
  <si>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</si>
  <si>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</si>
  <si>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</si>
  <si>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</si>
  <si>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</si>
  <si>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</si>
  <si>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</si>
  <si>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</si>
  <si>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</si>
  <si>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</si>
  <si>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</si>
  <si>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</si>
  <si>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</si>
  <si>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</si>
  <si>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</si>
  <si>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</si>
  <si>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</si>
  <si>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</si>
  <si>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</si>
  <si>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</si>
  <si>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</si>
  <si>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</si>
  <si>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</si>
  <si>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</si>
  <si>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</si>
  <si>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</si>
  <si>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</si>
  <si>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</si>
  <si>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</si>
  <si>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</si>
  <si>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</si>
  <si>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</si>
  <si>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</si>
  <si>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</si>
  <si>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</si>
  <si>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</si>
  <si>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</si>
  <si>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</si>
  <si>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</si>
  <si>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</si>
  <si>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</si>
  <si>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</si>
  <si>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</si>
  <si>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</si>
  <si>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</si>
  <si>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</si>
  <si>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</si>
  <si>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</si>
  <si>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</si>
  <si>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</si>
  <si>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</si>
  <si>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</si>
  <si>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</si>
  <si>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</si>
  <si>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</si>
  <si>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</si>
  <si>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</si>
  <si>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</si>
  <si>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</si>
  <si>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</si>
  <si>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</si>
  <si>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</si>
  <si>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</si>
  <si>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</si>
  <si>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</si>
  <si>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</si>
  <si>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</si>
  <si>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</si>
  <si>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</si>
  <si>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</si>
  <si>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</si>
  <si>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</si>
  <si>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</si>
  <si>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</si>
  <si>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</si>
  <si>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</si>
  <si>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</si>
  <si>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</si>
  <si>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</si>
  <si>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</si>
  <si>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</si>
  <si>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</si>
  <si>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</si>
  <si>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</si>
  <si>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</si>
  <si>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</si>
  <si>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</si>
  <si>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</si>
  <si>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</si>
  <si>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</si>
  <si>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</si>
  <si>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</si>
  <si>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</si>
  <si>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</si>
  <si>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</si>
  <si>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</si>
  <si>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</si>
  <si>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</si>
  <si>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</si>
  <si>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</si>
  <si>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</si>
  <si>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</si>
  <si>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</si>
  <si>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</si>
  <si>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</si>
  <si>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</si>
  <si>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</si>
  <si>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</si>
  <si>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</si>
  <si>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</si>
  <si>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</si>
  <si>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</si>
  <si>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</si>
  <si>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</si>
  <si>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</si>
  <si>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</si>
  <si>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</si>
  <si>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</si>
  <si>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</si>
  <si>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</si>
  <si>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</si>
  <si>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</si>
  <si>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</si>
  <si>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</si>
  <si>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</si>
  <si>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</si>
  <si>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</si>
  <si>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</si>
  <si>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</si>
  <si>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</si>
  <si>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</si>
  <si>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</si>
  <si>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</si>
  <si>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</si>
  <si>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</si>
  <si>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</si>
  <si>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</si>
  <si>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</si>
  <si>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</si>
  <si>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</si>
  <si>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</si>
  <si>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</si>
  <si>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</si>
  <si>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</si>
  <si>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</si>
  <si>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</si>
  <si>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</si>
  <si>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</si>
  <si>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</si>
  <si>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</si>
  <si>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</si>
  <si>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</si>
  <si>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</si>
  <si>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</si>
  <si>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</si>
  <si>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</si>
  <si>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</si>
  <si>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</si>
  <si>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</si>
  <si>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</si>
  <si>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</si>
  <si>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</si>
  <si>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</si>
  <si>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</si>
  <si>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</si>
  <si>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</si>
  <si>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</si>
  <si>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</si>
  <si>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</si>
  <si>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</si>
  <si>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</si>
  <si>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</si>
  <si>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</si>
  <si>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</si>
  <si>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</si>
  <si>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</si>
  <si>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</si>
  <si>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</si>
  <si>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</si>
  <si>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</si>
  <si>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</si>
  <si>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</si>
  <si>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</si>
  <si>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</si>
  <si>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</si>
  <si>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</si>
  <si>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</si>
  <si>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</si>
  <si>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</si>
  <si>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</si>
  <si>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</si>
  <si>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</si>
  <si>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</si>
  <si>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</si>
  <si>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</si>
  <si>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</si>
  <si>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</si>
  <si>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</si>
  <si>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</si>
  <si>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</si>
  <si>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</si>
  <si>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</si>
  <si>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</si>
  <si>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</si>
  <si>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</si>
  <si>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</si>
  <si>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</si>
  <si>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</si>
  <si>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</si>
  <si>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</si>
  <si>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</si>
  <si>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</si>
  <si>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</si>
  <si>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</si>
  <si>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</si>
  <si>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</si>
  <si>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</si>
  <si>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</si>
  <si>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</si>
  <si>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</si>
  <si>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</si>
  <si>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</si>
  <si>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</si>
  <si>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</si>
  <si>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</si>
  <si>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</si>
  <si>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</si>
  <si>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</si>
  <si>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</si>
  <si>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</si>
  <si>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</si>
  <si>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</si>
  <si>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</si>
  <si>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</si>
  <si>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</si>
  <si>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</si>
  <si>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</si>
  <si>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</si>
  <si>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</si>
  <si>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</si>
  <si>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</si>
  <si>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</si>
  <si>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</si>
  <si>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</si>
  <si>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</si>
  <si>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</si>
  <si>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</si>
  <si>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</si>
  <si>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</si>
  <si>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</si>
  <si>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</si>
  <si>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</si>
  <si>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</si>
  <si>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</si>
  <si>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</si>
  <si>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</si>
  <si>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</si>
  <si>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</si>
  <si>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</si>
  <si>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</si>
  <si>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</si>
  <si>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</si>
  <si>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</si>
  <si>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</si>
  <si>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</si>
  <si>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</si>
  <si>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</si>
  <si>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</si>
  <si>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</si>
  <si>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</si>
  <si>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</si>
  <si>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</si>
  <si>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</si>
  <si>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</si>
  <si>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</si>
  <si>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</si>
  <si>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</si>
  <si>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</si>
  <si>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</si>
  <si>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</si>
  <si>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</si>
  <si>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</si>
  <si>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</si>
  <si>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</si>
  <si>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</si>
  <si>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</si>
  <si>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</si>
  <si>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</si>
  <si>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</si>
  <si>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</si>
  <si>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</si>
  <si>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</si>
  <si>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</si>
  <si>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</si>
  <si>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</si>
  <si>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</si>
  <si>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</si>
  <si>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</si>
  <si>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</si>
  <si>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</si>
  <si>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</si>
  <si>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</si>
  <si>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</si>
  <si>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</si>
  <si>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</si>
  <si>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</si>
  <si>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</si>
  <si>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</si>
  <si>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</si>
  <si>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</si>
  <si>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</si>
  <si>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</si>
  <si>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</si>
  <si>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</si>
  <si>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</si>
  <si>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</si>
  <si>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</si>
  <si>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</si>
  <si>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</si>
  <si>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</si>
  <si>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</si>
  <si>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</si>
  <si>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</si>
  <si>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</si>
  <si>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</si>
  <si>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</si>
  <si>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</si>
  <si>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</si>
  <si>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</si>
  <si>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</si>
  <si>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</si>
  <si>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</si>
  <si>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</si>
  <si>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</si>
  <si>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</si>
  <si>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</si>
  <si>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</si>
  <si>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</si>
  <si>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</si>
  <si>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</si>
  <si>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</si>
  <si>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</si>
  <si>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</si>
  <si>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</si>
  <si>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</si>
  <si>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</si>
  <si>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</si>
  <si>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</si>
  <si>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</si>
  <si>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</si>
  <si>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</si>
  <si>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</si>
  <si>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</si>
  <si>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</si>
  <si>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</si>
  <si>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</si>
  <si>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</si>
  <si>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</si>
  <si>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</si>
  <si>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</si>
  <si>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</si>
  <si>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</si>
  <si>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</si>
  <si>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</si>
  <si>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</si>
  <si>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</si>
  <si>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</si>
  <si>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</si>
  <si>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</si>
  <si>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</si>
  <si>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</si>
  <si>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</si>
  <si>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</si>
  <si>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</si>
  <si>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</si>
  <si>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</si>
  <si>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</si>
  <si>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</si>
  <si>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</si>
  <si>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</si>
  <si>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</si>
  <si>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</si>
  <si>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</si>
  <si>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</si>
  <si>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</si>
  <si>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</si>
  <si>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</si>
  <si>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</si>
  <si>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</si>
  <si>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</si>
  <si>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</si>
  <si>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</si>
  <si>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</si>
  <si>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</si>
  <si>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</si>
  <si>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</si>
  <si>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</si>
  <si>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</si>
  <si>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</si>
  <si>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</si>
  <si>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</si>
  <si>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</si>
  <si>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</si>
  <si>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</si>
  <si>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</si>
  <si>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</si>
  <si>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</si>
  <si>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</si>
  <si>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</si>
  <si>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</si>
  <si>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</si>
  <si>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</si>
  <si>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</si>
  <si>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</si>
  <si>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</si>
  <si>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</si>
  <si>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</si>
  <si>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</si>
  <si>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</si>
  <si>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</si>
  <si>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</si>
  <si>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</si>
  <si>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</si>
  <si>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</si>
  <si>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</si>
  <si>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</si>
  <si>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</si>
  <si>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</si>
  <si>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</si>
  <si>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</si>
  <si>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</si>
  <si>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</si>
  <si>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</si>
  <si>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</si>
  <si>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</si>
  <si>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</si>
  <si>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</si>
  <si>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</si>
  <si>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</si>
  <si>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</si>
  <si>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</si>
  <si>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</si>
  <si>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</si>
  <si>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</si>
  <si>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</si>
  <si>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</si>
  <si>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</si>
  <si>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</si>
  <si>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</si>
  <si>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</si>
  <si>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</si>
  <si>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</si>
  <si>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</si>
  <si>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</si>
  <si>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</si>
  <si>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</si>
  <si>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</si>
  <si>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</si>
  <si>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</si>
  <si>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</si>
  <si>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</si>
  <si>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</si>
  <si>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</si>
  <si>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</si>
  <si>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</si>
  <si>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</si>
  <si>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</si>
  <si>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</si>
  <si>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</si>
  <si>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</si>
  <si>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</si>
  <si>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</si>
  <si>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</si>
  <si>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</si>
  <si>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</si>
  <si>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</si>
  <si>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</si>
  <si>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</si>
  <si>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</si>
  <si>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</si>
  <si>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</si>
  <si>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</si>
  <si>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</si>
  <si>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</si>
  <si>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</si>
  <si>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</si>
  <si>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</si>
  <si>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</si>
  <si>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</si>
  <si>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</si>
  <si>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</si>
  <si>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</si>
  <si>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</si>
  <si>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</si>
  <si>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</si>
  <si>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</si>
  <si>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</si>
  <si>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</si>
  <si>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</si>
  <si>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</si>
  <si>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</si>
  <si>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</si>
  <si>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</si>
  <si>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</si>
  <si>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</si>
  <si>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</si>
  <si>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</si>
  <si>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</si>
  <si>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</si>
  <si>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</si>
  <si>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</si>
  <si>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</si>
  <si>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</si>
  <si>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</si>
  <si>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</si>
  <si>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</si>
  <si>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</si>
  <si>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</si>
  <si>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</si>
  <si>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</si>
  <si>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</si>
  <si>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</si>
  <si>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</si>
  <si>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</si>
  <si>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</si>
  <si>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</si>
  <si>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</si>
  <si>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</si>
  <si>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</si>
  <si>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</si>
  <si>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</si>
  <si>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</si>
  <si>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</si>
  <si>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</si>
  <si>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</si>
  <si>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</si>
  <si>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</si>
  <si>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</si>
  <si>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</si>
  <si>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</si>
  <si>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</si>
  <si>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</si>
  <si>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</si>
  <si>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</si>
  <si>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</si>
  <si>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</si>
  <si>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</si>
  <si>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</si>
  <si>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</si>
  <si>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</si>
  <si>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</si>
  <si>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</si>
  <si>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</si>
  <si>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</si>
  <si>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</si>
  <si>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</si>
  <si>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</si>
  <si>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</si>
  <si>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</si>
  <si>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</si>
  <si>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</si>
  <si>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</si>
  <si>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</si>
  <si>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</si>
  <si>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</si>
  <si>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</si>
  <si>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</si>
  <si>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</si>
  <si>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</si>
  <si>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</si>
  <si>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</si>
  <si>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</si>
  <si>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</si>
  <si>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</si>
  <si>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</si>
  <si>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</si>
  <si>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</si>
  <si>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</si>
  <si>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</si>
  <si>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</si>
  <si>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</si>
  <si>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</si>
  <si>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</si>
  <si>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</si>
  <si>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</si>
  <si>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</si>
  <si>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</si>
  <si>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</si>
  <si>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</si>
  <si>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</si>
  <si>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</si>
  <si>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</si>
  <si>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</si>
  <si>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</si>
  <si>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</si>
  <si>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</si>
  <si>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</si>
  <si>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</si>
  <si>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</si>
  <si>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</si>
  <si>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</si>
  <si>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</si>
  <si>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</si>
  <si>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</si>
  <si>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</si>
  <si>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</si>
  <si>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</si>
  <si>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</si>
  <si>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</si>
  <si>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</si>
  <si>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</si>
  <si>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</si>
  <si>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</si>
  <si>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</si>
  <si>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</si>
  <si>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</si>
  <si>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</si>
  <si>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</si>
  <si>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</si>
  <si>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</si>
  <si>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</si>
  <si>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</si>
  <si>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</si>
  <si>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</si>
  <si>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</si>
  <si>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</si>
  <si>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</si>
  <si>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</si>
  <si>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</si>
  <si>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</si>
  <si>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</si>
  <si>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</si>
  <si>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</si>
  <si>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</si>
  <si>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</si>
  <si>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</si>
  <si>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</si>
  <si>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</si>
  <si>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</si>
  <si>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</si>
  <si>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</si>
  <si>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</si>
  <si>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</si>
  <si>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</si>
  <si>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</si>
  <si>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</si>
  <si>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</si>
  <si>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</si>
  <si>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</si>
  <si>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</si>
  <si>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</si>
  <si>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</si>
  <si>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</si>
  <si>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</si>
  <si>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</si>
  <si>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</si>
  <si>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</si>
  <si>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</si>
  <si>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</si>
  <si>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</si>
  <si>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</si>
  <si>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</si>
  <si>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</si>
  <si>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</si>
  <si>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</si>
  <si>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</si>
  <si>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</si>
  <si>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</si>
  <si>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</si>
  <si>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</si>
  <si>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</si>
  <si>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</si>
  <si>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</si>
  <si>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</si>
  <si>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</si>
  <si>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</si>
  <si>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</si>
  <si>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</si>
  <si>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</si>
  <si>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</si>
  <si>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</si>
  <si>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</si>
  <si>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</si>
  <si>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</si>
  <si>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</si>
  <si>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</si>
  <si>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</si>
  <si>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</si>
  <si>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</si>
  <si>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</si>
  <si>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</si>
  <si>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</si>
  <si>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</si>
  <si>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</si>
  <si>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</si>
  <si>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</si>
  <si>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</si>
  <si>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</si>
  <si>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</si>
  <si>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</si>
  <si>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</si>
  <si>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</si>
  <si>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</si>
  <si>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</si>
  <si>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</si>
  <si>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</si>
  <si>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</si>
  <si>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</si>
  <si>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</si>
  <si>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</si>
  <si>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</si>
  <si>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</si>
  <si>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</si>
  <si>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</si>
  <si>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</si>
  <si>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</si>
  <si>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</si>
  <si>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</si>
  <si>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</si>
  <si>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</si>
  <si>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</si>
  <si>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</si>
  <si>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</si>
  <si>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</si>
  <si>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</si>
  <si>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</si>
  <si>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</si>
  <si>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</si>
  <si>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</si>
  <si>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</si>
  <si>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</si>
  <si>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</si>
  <si>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</si>
  <si>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</si>
  <si>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</si>
  <si>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</si>
  <si>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</si>
  <si>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</si>
  <si>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</si>
  <si>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</si>
  <si>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</si>
  <si>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</si>
  <si>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</si>
  <si>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</si>
  <si>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</si>
  <si>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</si>
  <si>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</si>
  <si>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</si>
  <si>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</si>
  <si>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</si>
  <si>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</si>
  <si>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</si>
  <si>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</si>
  <si>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</si>
  <si>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</si>
  <si>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</si>
  <si>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</si>
  <si>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</si>
  <si>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</si>
  <si>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</si>
  <si>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</si>
  <si>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</si>
  <si>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</si>
  <si>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</si>
  <si>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</si>
  <si>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</si>
  <si>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</si>
  <si>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</si>
  <si>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</si>
  <si>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</si>
  <si>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</si>
  <si>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</si>
  <si>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</si>
  <si>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</si>
  <si>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</si>
  <si>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</si>
  <si>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</si>
  <si>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</si>
  <si>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</si>
  <si>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</si>
  <si>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</si>
  <si>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</si>
  <si>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</si>
  <si>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</si>
  <si>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</si>
  <si>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</si>
  <si>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</si>
  <si>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</si>
  <si>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</si>
  <si>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</si>
  <si>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</si>
  <si>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</si>
  <si>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</si>
  <si>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</si>
  <si>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</si>
  <si>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</si>
  <si>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</si>
  <si>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</si>
  <si>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</si>
  <si>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</si>
  <si>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</si>
  <si>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</si>
  <si>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</si>
  <si>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</si>
  <si>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</si>
  <si>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</si>
  <si>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</si>
  <si>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</si>
  <si>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</si>
  <si>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</si>
  <si>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</si>
  <si>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</si>
  <si>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</si>
  <si>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</si>
  <si>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</si>
  <si>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</si>
  <si>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</si>
  <si>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</si>
  <si>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</si>
  <si>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</si>
  <si>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</si>
  <si>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</si>
  <si>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</si>
  <si>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</si>
  <si>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</si>
  <si>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</si>
  <si>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</si>
  <si>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</si>
  <si>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</si>
  <si>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</si>
  <si>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</si>
  <si>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</si>
  <si>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</si>
  <si>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</si>
  <si>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</si>
  <si>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</si>
  <si>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</si>
  <si>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</si>
  <si>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</si>
  <si>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</si>
  <si>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</si>
  <si>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</si>
  <si>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</si>
  <si>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</si>
  <si>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</si>
  <si>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</si>
  <si>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</si>
  <si>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</si>
  <si>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</si>
  <si>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</si>
  <si>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</si>
  <si>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</si>
  <si>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</si>
  <si>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</si>
  <si>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</si>
  <si>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</si>
  <si>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</si>
  <si>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</si>
  <si>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</si>
  <si>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</si>
  <si>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</si>
  <si>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</si>
  <si>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</si>
  <si>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</si>
  <si>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</si>
  <si>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</si>
  <si>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</si>
  <si>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</si>
  <si>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</si>
  <si>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</si>
  <si>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</si>
  <si>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</si>
  <si>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</si>
  <si>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</si>
  <si>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</si>
  <si>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</si>
  <si>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</si>
  <si>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</si>
  <si>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</si>
  <si>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</si>
  <si>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</si>
  <si>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</si>
  <si>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</si>
  <si>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</si>
  <si>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</si>
  <si>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</si>
  <si>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</si>
  <si>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</si>
  <si>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</si>
  <si>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</si>
  <si>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</si>
  <si>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</si>
  <si>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</si>
  <si>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</si>
  <si>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</si>
  <si>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</si>
  <si>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</si>
  <si>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</si>
  <si>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</si>
  <si>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</si>
  <si>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</si>
  <si>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</si>
  <si>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</si>
  <si>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</si>
  <si>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</si>
  <si>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</si>
  <si>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</si>
  <si>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</si>
  <si>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</si>
  <si>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</si>
  <si>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</si>
  <si>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</si>
  <si>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</si>
  <si>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</si>
  <si>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</si>
  <si>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</si>
  <si>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</si>
  <si>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</si>
  <si>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</si>
  <si>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</si>
  <si>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</si>
  <si>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</si>
  <si>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</si>
  <si>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</si>
  <si>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</si>
  <si>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</si>
  <si>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</si>
  <si>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</si>
  <si>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</si>
  <si>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</si>
  <si>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</si>
  <si>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</si>
  <si>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</si>
  <si>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</si>
  <si>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</si>
  <si>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</si>
  <si>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</si>
  <si>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</si>
  <si>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</si>
  <si>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</si>
  <si>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</si>
  <si>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</si>
  <si>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</si>
  <si>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</si>
  <si>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</si>
  <si>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</si>
  <si>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</si>
  <si>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</si>
  <si>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</si>
  <si>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</si>
  <si>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</si>
  <si>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</si>
  <si>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</si>
  <si>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</si>
  <si>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</si>
  <si>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</si>
  <si>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</si>
  <si>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</si>
  <si>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</si>
  <si>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</si>
  <si>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</si>
  <si>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</si>
  <si>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</si>
  <si>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</si>
  <si>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</si>
  <si>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</si>
  <si>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</si>
  <si>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</si>
  <si>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</si>
  <si>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</si>
  <si>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</si>
  <si>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</si>
  <si>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</si>
  <si>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</si>
  <si>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</si>
  <si>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</si>
  <si>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</si>
  <si>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</si>
  <si>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</si>
  <si>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</si>
  <si>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</si>
  <si>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</si>
  <si>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</si>
  <si>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</si>
  <si>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</si>
  <si>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</si>
  <si>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</si>
  <si>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</si>
  <si>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</si>
  <si>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</si>
  <si>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</si>
  <si>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</si>
  <si>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</si>
  <si>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</si>
  <si>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</si>
  <si>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</si>
  <si>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</si>
  <si>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</si>
  <si>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</si>
  <si>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</si>
  <si>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</si>
  <si>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</si>
  <si>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</si>
  <si>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</si>
  <si>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</si>
  <si>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</si>
  <si>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</si>
  <si>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</si>
  <si>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</si>
  <si>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</si>
  <si>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</si>
  <si>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</si>
  <si>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</si>
  <si>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</si>
  <si>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</si>
  <si>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</si>
  <si>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</si>
  <si>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</si>
  <si>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</si>
  <si>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</si>
  <si>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</si>
  <si>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</si>
  <si>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</si>
  <si>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</si>
  <si>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</si>
  <si>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</si>
  <si>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</si>
  <si>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</si>
  <si>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</si>
  <si>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</si>
  <si>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</si>
  <si>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</si>
  <si>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</si>
  <si>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</si>
  <si>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</si>
  <si>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</si>
  <si>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</si>
  <si>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</si>
  <si>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</si>
  <si>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</si>
  <si>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</si>
  <si>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</si>
  <si>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</si>
  <si>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</si>
  <si>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</si>
  <si>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</si>
  <si>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</si>
  <si>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</si>
  <si>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</si>
  <si>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</si>
  <si>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</si>
  <si>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</si>
  <si>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</si>
  <si>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</si>
  <si>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</si>
  <si>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</si>
  <si>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</si>
  <si>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</si>
  <si>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</si>
  <si>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</si>
  <si>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</si>
  <si>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</si>
  <si>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</si>
  <si>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</si>
  <si>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</si>
  <si>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</si>
  <si>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</si>
  <si>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</si>
  <si>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</si>
  <si>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</si>
  <si>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</si>
  <si>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</si>
  <si>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</si>
  <si>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</si>
  <si>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</si>
  <si>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</si>
  <si>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</si>
  <si>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</si>
  <si>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</si>
  <si>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</si>
  <si>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</si>
  <si>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</si>
  <si>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</si>
  <si>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</si>
  <si>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</si>
  <si>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</si>
  <si>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</si>
  <si>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</si>
  <si>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</si>
  <si>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</si>
  <si>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</si>
  <si>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</si>
  <si>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</si>
  <si>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</si>
  <si>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</si>
  <si>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</si>
  <si>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</si>
  <si>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</si>
  <si>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</si>
  <si>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</si>
  <si>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</si>
  <si>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</si>
  <si>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</si>
  <si>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</si>
  <si>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</si>
  <si>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</si>
  <si>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</si>
  <si>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</si>
  <si>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</si>
  <si>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</si>
  <si>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</si>
  <si>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</si>
  <si>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</si>
  <si>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</si>
  <si>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</si>
  <si>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</si>
  <si>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</si>
  <si>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</si>
  <si>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</si>
  <si>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</si>
  <si>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</si>
  <si>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</si>
  <si>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</si>
  <si>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</si>
  <si>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</si>
  <si>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</si>
  <si>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</si>
  <si>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</si>
  <si>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</si>
  <si>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</si>
  <si>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</si>
  <si>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</si>
  <si>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</si>
  <si>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</si>
  <si>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</si>
  <si>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</si>
  <si>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</si>
  <si>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</si>
  <si>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</si>
  <si>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</si>
  <si>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</si>
  <si>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</si>
  <si>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</si>
  <si>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</si>
  <si>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</si>
  <si>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</si>
  <si>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</si>
  <si>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</si>
  <si>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</si>
  <si>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</si>
  <si>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</si>
  <si>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</si>
  <si>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</si>
  <si>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</si>
  <si>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</si>
  <si>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</si>
  <si>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</si>
  <si>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</si>
  <si>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</si>
  <si>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</si>
  <si>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</si>
  <si>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</si>
  <si>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</si>
  <si>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</si>
  <si>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</si>
  <si>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</si>
  <si>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</si>
  <si>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</si>
  <si>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</si>
  <si>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</si>
  <si>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</si>
  <si>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</si>
  <si>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</si>
  <si>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</si>
  <si>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</si>
  <si>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</si>
  <si>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</si>
  <si>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</si>
  <si>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</si>
  <si>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</si>
  <si>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</si>
  <si>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</si>
  <si>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</si>
  <si>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</si>
  <si>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</si>
  <si>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</si>
  <si>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</si>
  <si>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</si>
  <si>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</si>
  <si>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</si>
  <si>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</si>
  <si>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</si>
  <si>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</si>
  <si>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</si>
  <si>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</si>
  <si>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</si>
  <si>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</si>
  <si>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</si>
  <si>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</si>
  <si>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</si>
  <si>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</si>
  <si>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</si>
  <si>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</si>
  <si>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</si>
  <si>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</si>
  <si>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</si>
  <si>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</si>
  <si>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</si>
  <si>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</si>
  <si>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</si>
  <si>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</si>
  <si>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</si>
  <si>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</si>
  <si>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</si>
  <si>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</si>
  <si>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</si>
  <si>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</si>
  <si>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</si>
  <si>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</si>
  <si>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</si>
  <si>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</si>
  <si>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</si>
  <si>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</si>
  <si>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</si>
  <si>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</si>
  <si>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</si>
  <si>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</si>
  <si>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</si>
  <si>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</si>
  <si>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</si>
  <si>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</si>
  <si>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</si>
  <si>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</si>
  <si>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</si>
  <si>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</si>
  <si>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</si>
  <si>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</si>
  <si>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</si>
  <si>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</si>
  <si>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</si>
  <si>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</si>
  <si>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</si>
  <si>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</si>
  <si>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</si>
  <si>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</si>
  <si>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</si>
  <si>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</si>
  <si>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</si>
  <si>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</si>
  <si>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</si>
  <si>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</si>
  <si>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</si>
  <si>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</si>
  <si>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</si>
  <si>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</si>
  <si>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</si>
  <si>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</si>
  <si>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</si>
  <si>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</si>
  <si>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</si>
  <si>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</si>
  <si>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</si>
  <si>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</si>
  <si>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</si>
  <si>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</si>
  <si>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</si>
  <si>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</si>
  <si>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</si>
  <si>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</si>
  <si>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</si>
  <si>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</si>
  <si>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</si>
  <si>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</si>
  <si>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</si>
  <si>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</si>
  <si>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</si>
  <si>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</si>
  <si>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</si>
  <si>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</si>
  <si>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</si>
  <si>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</si>
  <si>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</si>
  <si>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</si>
  <si>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</si>
  <si>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</si>
  <si>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</si>
  <si>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</si>
  <si>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</si>
  <si>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</si>
  <si>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</si>
  <si>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</si>
  <si>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</si>
  <si>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</si>
  <si>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</si>
  <si>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</si>
  <si>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</si>
  <si>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</si>
  <si>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</si>
  <si>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</si>
  <si>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</si>
  <si>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</si>
  <si>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</si>
  <si>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</si>
  <si>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</si>
  <si>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</si>
  <si>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</si>
  <si>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</si>
  <si>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</si>
  <si>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</si>
  <si>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</si>
  <si>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</si>
  <si>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</si>
  <si>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</si>
  <si>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</si>
  <si>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</si>
  <si>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</si>
  <si>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</si>
  <si>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</si>
  <si>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</si>
  <si>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</si>
  <si>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</si>
  <si>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</si>
  <si>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</si>
  <si>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</si>
  <si>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</si>
  <si>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</si>
  <si>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</si>
  <si>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</si>
  <si>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</si>
  <si>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</si>
  <si>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</si>
  <si>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</si>
  <si>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</si>
  <si>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</si>
  <si>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</si>
  <si>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</si>
  <si>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</si>
  <si>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</si>
  <si>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</si>
  <si>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</si>
  <si>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</si>
  <si>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</si>
  <si>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</si>
  <si>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</si>
  <si>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</si>
  <si>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</si>
  <si>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</si>
  <si>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</si>
  <si>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</si>
  <si>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</si>
  <si>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</si>
  <si>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</si>
  <si>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</si>
  <si>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</si>
  <si>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</si>
  <si>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</si>
  <si>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</si>
  <si>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</si>
  <si>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</si>
  <si>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</si>
  <si>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</si>
  <si>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</si>
  <si>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</si>
  <si>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</si>
  <si>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</si>
  <si>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</si>
  <si>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</si>
  <si>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</si>
  <si>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</si>
  <si>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</si>
  <si>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</si>
  <si>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</si>
  <si>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</si>
  <si>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</si>
  <si>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</si>
  <si>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</si>
  <si>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</si>
  <si>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</si>
  <si>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</si>
  <si>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</si>
  <si>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</si>
  <si>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</si>
  <si>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</si>
  <si>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</si>
  <si>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</si>
  <si>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</si>
  <si>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</si>
  <si>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</si>
  <si>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</si>
  <si>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</si>
  <si>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</si>
  <si>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</si>
  <si>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</si>
  <si>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</si>
  <si>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</si>
  <si>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</si>
  <si>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</si>
  <si>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</si>
  <si>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</si>
  <si>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</si>
  <si>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</si>
  <si>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</si>
  <si>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</si>
  <si>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</si>
  <si>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</si>
  <si>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</si>
  <si>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</si>
  <si>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</si>
  <si>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</si>
  <si>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</si>
  <si>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</si>
  <si>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</si>
  <si>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</si>
  <si>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</si>
  <si>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</si>
  <si>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</si>
  <si>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</si>
  <si>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</si>
  <si>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</si>
  <si>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</si>
  <si>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</si>
  <si>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</si>
  <si>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</si>
  <si>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</si>
  <si>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</si>
  <si>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</si>
  <si>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</si>
  <si>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</si>
  <si>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</si>
  <si>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</si>
  <si>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</si>
  <si>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</si>
  <si>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</si>
  <si>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</si>
  <si>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</si>
  <si>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</si>
  <si>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</si>
  <si>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</si>
  <si>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</si>
  <si>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</si>
  <si>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</si>
  <si>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</si>
  <si>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</si>
  <si>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</si>
  <si>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</si>
  <si>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</si>
  <si>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</si>
  <si>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</si>
  <si>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</si>
  <si>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</si>
  <si>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</si>
  <si>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</si>
  <si>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</si>
  <si>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</si>
  <si>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</si>
  <si>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</si>
  <si>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</si>
  <si>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</si>
  <si>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</si>
  <si>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</si>
  <si>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</si>
  <si>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</si>
  <si>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</si>
  <si>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</si>
  <si>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</si>
  <si>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</si>
  <si>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</si>
  <si>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</si>
  <si>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</si>
  <si>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</si>
  <si>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</si>
  <si>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</si>
  <si>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</si>
  <si>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</si>
  <si>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</si>
  <si>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</si>
  <si>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</si>
  <si>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</si>
  <si>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</si>
  <si>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</si>
  <si>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</si>
  <si>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</si>
  <si>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</si>
  <si>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</si>
  <si>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</si>
  <si>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</si>
  <si>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</si>
  <si>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</si>
  <si>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</si>
  <si>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</si>
  <si>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</si>
  <si>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</si>
  <si>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</si>
  <si>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</si>
  <si>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</si>
  <si>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</si>
  <si>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</si>
  <si>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</si>
  <si>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</si>
  <si>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</si>
  <si>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</si>
  <si>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</si>
  <si>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</si>
  <si>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</si>
  <si>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</si>
  <si>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</si>
  <si>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</si>
  <si>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</si>
  <si>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</si>
  <si>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</si>
  <si>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</si>
  <si>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</si>
  <si>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</si>
  <si>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</si>
  <si>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</si>
  <si>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</si>
  <si>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</si>
  <si>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</si>
  <si>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</si>
  <si>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</si>
  <si>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</si>
  <si>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</si>
  <si>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</si>
  <si>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</si>
  <si>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</si>
  <si>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</si>
  <si>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</si>
  <si>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</si>
  <si>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</si>
  <si>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</si>
  <si>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</si>
  <si>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</si>
  <si>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</si>
  <si>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</si>
  <si>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</si>
  <si>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</si>
  <si>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</si>
  <si>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</si>
  <si>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</si>
  <si>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</si>
  <si>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</si>
  <si>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</si>
  <si>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</si>
  <si>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</si>
  <si>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</si>
  <si>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</si>
  <si>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</si>
  <si>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</si>
  <si>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</si>
  <si>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</si>
  <si>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</si>
  <si>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</si>
  <si>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</si>
  <si>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</si>
  <si>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</si>
  <si>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</si>
  <si>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</si>
  <si>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</si>
  <si>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</si>
  <si>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</si>
  <si>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</si>
  <si>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</si>
  <si>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</si>
  <si>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</si>
  <si>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</si>
  <si>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</si>
  <si>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</si>
  <si>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</si>
  <si>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</si>
  <si>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</si>
  <si>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</si>
  <si>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</si>
  <si>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</si>
  <si>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</si>
  <si>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</si>
  <si>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</si>
  <si>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</si>
  <si>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</si>
  <si>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</si>
  <si>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</si>
  <si>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</si>
  <si>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</si>
  <si>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</si>
  <si>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</si>
  <si>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</si>
  <si>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</si>
  <si>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</si>
  <si>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</si>
  <si>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</si>
  <si>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</si>
  <si>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</si>
  <si>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</si>
  <si>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</si>
  <si>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</si>
  <si>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</si>
  <si>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</si>
  <si>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</si>
  <si>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</si>
  <si>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</si>
  <si>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</si>
  <si>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</si>
  <si>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</si>
  <si>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</si>
  <si>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</si>
  <si>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</si>
  <si>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</si>
  <si>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</si>
  <si>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</si>
  <si>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</si>
  <si>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</si>
  <si>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</si>
  <si>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</si>
  <si>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</si>
  <si>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</si>
  <si>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</si>
  <si>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</si>
  <si>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</si>
  <si>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</si>
  <si>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</si>
  <si>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</si>
  <si>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</si>
  <si>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</si>
  <si>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</si>
  <si>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</si>
  <si>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</si>
  <si>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</si>
  <si>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</si>
  <si>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</si>
  <si>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</si>
  <si>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</si>
  <si>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</si>
  <si>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</si>
  <si>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</si>
  <si>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</si>
  <si>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</si>
  <si>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</si>
  <si>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</si>
  <si>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</si>
  <si>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</si>
  <si>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</si>
  <si>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</si>
  <si>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</si>
  <si>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</si>
  <si>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</si>
  <si>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</si>
  <si>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</si>
  <si>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</si>
  <si>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</si>
  <si>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</si>
  <si>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</si>
  <si>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</si>
  <si>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</si>
  <si>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</si>
  <si>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</si>
  <si>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</si>
  <si>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</si>
  <si>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</si>
  <si>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</si>
  <si>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</si>
  <si>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</si>
  <si>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</si>
  <si>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</si>
  <si>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</si>
  <si>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</si>
  <si>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</si>
  <si>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</si>
  <si>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</si>
  <si>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</si>
  <si>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</si>
  <si>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</si>
  <si>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</si>
  <si>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</si>
  <si>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</si>
  <si>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</si>
  <si>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</si>
  <si>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</si>
  <si>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</si>
  <si>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</si>
  <si>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</si>
  <si>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</si>
  <si>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</si>
  <si>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</si>
  <si>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</si>
  <si>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</si>
  <si>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</si>
  <si>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</si>
  <si>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</si>
  <si>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</si>
  <si>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</si>
  <si>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</si>
  <si>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</si>
  <si>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</si>
  <si>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</si>
  <si>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</si>
  <si>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</si>
  <si>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</si>
  <si>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</si>
  <si>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</si>
  <si>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</si>
  <si>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</si>
  <si>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</si>
  <si>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</si>
  <si>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</si>
  <si>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</si>
  <si>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</si>
  <si>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</si>
  <si>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</si>
  <si>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</si>
  <si>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</si>
  <si>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</si>
  <si>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</si>
  <si>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</si>
  <si>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</si>
  <si>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</si>
  <si>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</si>
  <si>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</si>
  <si>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</si>
  <si>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</si>
  <si>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</si>
  <si>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</si>
  <si>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</si>
  <si>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</si>
  <si>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</si>
  <si>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</si>
  <si>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</si>
  <si>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</si>
  <si>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</si>
  <si>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</si>
  <si>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</si>
  <si>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</si>
  <si>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</si>
  <si>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</si>
  <si>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</si>
  <si>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</si>
  <si>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</si>
  <si>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</si>
  <si>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</si>
  <si>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</si>
  <si>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</si>
  <si>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</si>
  <si>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</si>
  <si>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</si>
  <si>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</si>
  <si>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</si>
  <si>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</si>
  <si>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</si>
  <si>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</si>
  <si>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</si>
  <si>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</si>
  <si>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</si>
  <si>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</si>
  <si>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</si>
  <si>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</si>
  <si>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</si>
  <si>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</si>
  <si>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</si>
  <si>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</si>
  <si>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</si>
  <si>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</si>
  <si>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</si>
  <si>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</si>
  <si>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</si>
  <si>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</si>
  <si>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</si>
  <si>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</si>
  <si>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</si>
  <si>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</si>
  <si>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</si>
  <si>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</si>
  <si>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</si>
  <si>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</si>
  <si>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</si>
  <si>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</si>
  <si>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</si>
  <si>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</si>
  <si>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</si>
  <si>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</si>
  <si>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</si>
  <si>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</si>
  <si>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</si>
  <si>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</si>
  <si>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</si>
  <si>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</si>
  <si>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</si>
  <si>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</si>
  <si>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</si>
  <si>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</si>
  <si>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</si>
  <si>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</si>
  <si>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</si>
  <si>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</si>
  <si>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</si>
  <si>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</si>
  <si>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</si>
  <si>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</si>
  <si>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</si>
  <si>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</si>
  <si>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</si>
  <si>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</si>
  <si>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</si>
  <si>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</si>
  <si>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</si>
  <si>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</si>
  <si>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</si>
  <si>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</si>
  <si>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</si>
  <si>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</si>
  <si>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</si>
  <si>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</si>
  <si>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</si>
  <si>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</si>
  <si>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</si>
  <si>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</si>
  <si>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</si>
  <si>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</si>
  <si>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</si>
  <si>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</si>
  <si>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</si>
  <si>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</si>
  <si>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</si>
  <si>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</si>
  <si>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</si>
  <si>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</si>
  <si>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</si>
  <si>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</si>
  <si>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</si>
  <si>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</si>
  <si>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</si>
  <si>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</si>
  <si>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</si>
  <si>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</si>
  <si>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</si>
  <si>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</si>
  <si>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</si>
  <si>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</si>
  <si>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</si>
  <si>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</si>
  <si>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</si>
  <si>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</si>
  <si>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</si>
  <si>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</si>
  <si>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</si>
  <si>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</si>
  <si>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</si>
  <si>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</si>
  <si>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</si>
  <si>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</si>
  <si>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</si>
  <si>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</si>
  <si>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</si>
  <si>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</si>
  <si>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</si>
  <si>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</si>
  <si>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</si>
  <si>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</si>
  <si>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</si>
  <si>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</si>
  <si>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</si>
  <si>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</si>
  <si>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</si>
  <si>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</si>
  <si>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</si>
  <si>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</si>
  <si>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</si>
  <si>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</si>
  <si>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</si>
  <si>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</si>
  <si>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</si>
  <si>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</si>
  <si>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</si>
  <si>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</si>
  <si>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</si>
  <si>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</si>
  <si>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</si>
  <si>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</si>
  <si>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</si>
  <si>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</si>
  <si>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</si>
  <si>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</si>
  <si>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</si>
  <si>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</si>
  <si>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</si>
  <si>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</si>
  <si>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</si>
  <si>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</si>
  <si>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</si>
  <si>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</si>
  <si>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</si>
  <si>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</si>
  <si>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</si>
  <si>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</si>
  <si>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</si>
  <si>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</si>
  <si>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</si>
  <si>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</si>
  <si>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</si>
  <si>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</si>
  <si>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</si>
  <si>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</si>
  <si>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</si>
  <si>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</si>
  <si>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</si>
  <si>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</si>
  <si>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</si>
  <si>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</si>
  <si>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</si>
  <si>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</si>
  <si>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</si>
  <si>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</si>
  <si>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</si>
  <si>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</si>
  <si>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</si>
  <si>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</si>
  <si>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</si>
  <si>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</si>
  <si>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</si>
  <si>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</si>
  <si>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</si>
  <si>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</si>
  <si>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</si>
  <si>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</si>
  <si>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</si>
  <si>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</si>
  <si>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</si>
  <si>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</si>
  <si>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</si>
  <si>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</si>
  <si>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</si>
  <si>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</si>
  <si>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</si>
  <si>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</si>
  <si>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</si>
  <si>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</si>
  <si>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</si>
  <si>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</si>
  <si>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</si>
  <si>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</si>
  <si>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</si>
  <si>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</si>
  <si>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</si>
  <si>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</si>
  <si>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</si>
  <si>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</si>
  <si>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</si>
  <si>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</si>
  <si>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</si>
  <si>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</si>
  <si>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</si>
  <si>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</si>
  <si>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</si>
  <si>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</si>
  <si>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</si>
  <si>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</si>
  <si>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</si>
  <si>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</si>
  <si>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</si>
  <si>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</si>
  <si>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</si>
  <si>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</si>
  <si>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</si>
  <si>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</si>
  <si>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</si>
  <si>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</si>
  <si>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</si>
  <si>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</si>
  <si>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</si>
  <si>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</si>
  <si>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</si>
  <si>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</si>
  <si>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</si>
  <si>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</si>
  <si>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</si>
  <si>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</si>
  <si>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</si>
  <si>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</si>
  <si>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</si>
  <si>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</si>
  <si>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</si>
  <si>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</si>
  <si>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</si>
  <si>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</si>
  <si>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</si>
  <si>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</si>
  <si>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</si>
  <si>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</si>
  <si>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</si>
  <si>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</si>
  <si>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</si>
  <si>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</si>
  <si>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</si>
  <si>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</si>
  <si>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</si>
  <si>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</si>
  <si>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</si>
  <si>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</si>
  <si>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</si>
  <si>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</si>
  <si>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</si>
  <si>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</si>
  <si>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</si>
  <si>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</si>
  <si>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</si>
  <si>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</si>
  <si>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</si>
  <si>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</si>
  <si>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</si>
  <si>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</si>
  <si>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</si>
  <si>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</si>
  <si>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</si>
  <si>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</si>
  <si>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</si>
  <si>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</si>
  <si>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</si>
  <si>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</si>
  <si>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</si>
  <si>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</si>
  <si>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</si>
  <si>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</si>
  <si>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</si>
  <si>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</si>
  <si>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</si>
  <si>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</si>
  <si>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</si>
  <si>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</si>
  <si>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</si>
  <si>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</si>
  <si>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</si>
  <si>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</si>
  <si>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</si>
  <si>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</si>
  <si>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</si>
  <si>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</si>
  <si>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</si>
  <si>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</si>
  <si>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</si>
  <si>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</si>
  <si>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</si>
  <si>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</si>
  <si>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</si>
  <si>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</si>
  <si>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</si>
  <si>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</si>
  <si>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</si>
  <si>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</si>
  <si>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</si>
  <si>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</si>
  <si>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</si>
  <si>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</si>
  <si>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</si>
  <si>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</si>
  <si>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</si>
  <si>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</si>
  <si>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</si>
  <si>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</si>
  <si>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</si>
  <si>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</si>
  <si>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</si>
  <si>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</si>
  <si>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</si>
  <si>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</si>
  <si>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</si>
  <si>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</si>
  <si>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</si>
  <si>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</si>
  <si>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</si>
  <si>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</si>
  <si>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</si>
  <si>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</si>
  <si>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</si>
  <si>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</si>
  <si>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</si>
  <si>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</si>
  <si>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</si>
  <si>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</si>
  <si>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</si>
  <si>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</si>
  <si>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</si>
  <si>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</si>
  <si>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</si>
  <si>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</si>
  <si>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</si>
  <si>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</si>
  <si>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</si>
  <si>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</si>
  <si>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</si>
  <si>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</si>
  <si>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</si>
  <si>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</si>
  <si>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</si>
  <si>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</si>
  <si>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</si>
  <si>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</si>
  <si>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</si>
  <si>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</si>
  <si>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</si>
  <si>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</si>
  <si>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</si>
  <si>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</si>
  <si>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</si>
  <si>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</si>
  <si>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</si>
  <si>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</si>
  <si>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</si>
  <si>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</si>
  <si>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</si>
  <si>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</si>
  <si>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</si>
  <si>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</si>
  <si>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</si>
  <si>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</si>
  <si>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</si>
  <si>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</si>
  <si>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</si>
  <si>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</si>
  <si>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</si>
  <si>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</si>
  <si>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</si>
  <si>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</si>
  <si>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</si>
  <si>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</si>
  <si>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</si>
  <si>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</si>
  <si>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</si>
  <si>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</si>
  <si>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</si>
  <si>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</si>
  <si>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</si>
  <si>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</si>
  <si>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</si>
  <si>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</si>
  <si>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</si>
  <si>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</si>
  <si>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</si>
  <si>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</si>
  <si>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</si>
  <si>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</si>
  <si>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</si>
  <si>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</si>
  <si>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</si>
  <si>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</si>
  <si>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</si>
  <si>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</si>
  <si>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</si>
  <si>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</si>
  <si>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</si>
  <si>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</si>
  <si>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</si>
  <si>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</si>
  <si>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</si>
  <si>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</si>
  <si>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</si>
  <si>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</si>
  <si>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</si>
  <si>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</si>
  <si>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</si>
  <si>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</si>
  <si>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</si>
  <si>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</si>
  <si>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</si>
  <si>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</si>
  <si>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</si>
  <si>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</si>
  <si>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</si>
  <si>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</si>
  <si>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</si>
  <si>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</si>
  <si>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</si>
  <si>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</si>
  <si>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</si>
  <si>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</si>
  <si>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</si>
  <si>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</si>
  <si>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</si>
  <si>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</si>
  <si>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</si>
  <si>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</si>
  <si>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</si>
  <si>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</si>
  <si>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</si>
  <si>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</si>
  <si>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</si>
  <si>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</si>
  <si>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</si>
  <si>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</si>
  <si>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</si>
  <si>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</si>
  <si>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</si>
  <si>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</si>
  <si>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</si>
  <si>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</si>
  <si>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</si>
  <si>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</si>
  <si>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</si>
  <si>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</si>
  <si>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</si>
  <si>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</si>
  <si>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</si>
  <si>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</si>
  <si>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</si>
  <si>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</si>
  <si>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</si>
  <si>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</si>
  <si>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</si>
  <si>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</si>
  <si>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</si>
  <si>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</si>
  <si>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</si>
  <si>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</si>
  <si>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</si>
  <si>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</si>
  <si>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</si>
  <si>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</si>
  <si>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</si>
  <si>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</si>
  <si>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</si>
  <si>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</si>
  <si>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</si>
  <si>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</si>
  <si>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</si>
  <si>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</si>
  <si>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</si>
  <si>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</si>
  <si>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</si>
  <si>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</si>
  <si>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</si>
  <si>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</si>
  <si>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</si>
  <si>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</si>
  <si>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</si>
  <si>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</si>
  <si>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</si>
  <si>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</si>
  <si>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</si>
  <si>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</si>
  <si>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</si>
  <si>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</si>
  <si>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</si>
  <si>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</si>
  <si>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</si>
  <si>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</si>
  <si>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</si>
  <si>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</si>
  <si>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</si>
  <si>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</si>
  <si>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</si>
  <si>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</si>
  <si>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</si>
  <si>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</si>
  <si>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</si>
  <si>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</si>
  <si>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</si>
  <si>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</si>
  <si>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</si>
  <si>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</si>
  <si>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</si>
  <si>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</si>
  <si>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</si>
  <si>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</si>
  <si>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</si>
  <si>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</si>
  <si>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</si>
  <si>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</si>
  <si>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</si>
  <si>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</si>
  <si>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</si>
  <si>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</si>
  <si>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</si>
  <si>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</si>
  <si>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</si>
  <si>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</si>
  <si>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</si>
  <si>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</si>
  <si>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</si>
  <si>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</si>
  <si>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</si>
  <si>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</si>
  <si>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</si>
  <si>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</si>
  <si>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</si>
  <si>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</si>
  <si>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</si>
  <si>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</si>
  <si>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</si>
  <si>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</si>
  <si>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</si>
  <si>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</si>
  <si>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</si>
  <si>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</si>
  <si>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</si>
  <si>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</si>
  <si>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</si>
  <si>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</si>
  <si>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</si>
  <si>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</si>
  <si>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</si>
  <si>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</si>
  <si>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</si>
  <si>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</si>
  <si>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</si>
  <si>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</si>
  <si>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</si>
  <si>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</si>
  <si>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</si>
  <si>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</si>
  <si>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</si>
  <si>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</si>
  <si>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</si>
  <si>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</si>
  <si>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</si>
  <si>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</si>
  <si>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</si>
  <si>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</si>
  <si>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</si>
  <si>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</si>
  <si>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</si>
  <si>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</si>
  <si>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</si>
  <si>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</si>
  <si>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</si>
  <si>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</si>
  <si>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</si>
  <si>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</si>
  <si>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</si>
  <si>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</si>
  <si>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</si>
  <si>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</si>
  <si>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</si>
  <si>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</si>
  <si>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</si>
  <si>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</si>
  <si>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</si>
  <si>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</si>
  <si>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</si>
  <si>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</si>
  <si>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</si>
  <si>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</si>
  <si>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</si>
  <si>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</si>
  <si>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</si>
  <si>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</si>
  <si>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</si>
  <si>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</si>
  <si>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</si>
  <si>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</si>
  <si>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</si>
  <si>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</si>
  <si>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</si>
  <si>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</si>
  <si>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</si>
  <si>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</si>
  <si>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</si>
  <si>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</si>
  <si>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</si>
  <si>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</si>
  <si>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</si>
  <si>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</si>
  <si>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</si>
  <si>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</si>
  <si>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</si>
  <si>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</si>
  <si>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</si>
  <si>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</si>
  <si>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</si>
  <si>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</si>
  <si>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</si>
  <si>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</si>
  <si>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</si>
  <si>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</si>
  <si>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</si>
  <si>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</si>
  <si>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</si>
  <si>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</si>
  <si>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</si>
  <si>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</si>
  <si>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</si>
  <si>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</si>
  <si>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</si>
  <si>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</si>
  <si>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</si>
  <si>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</si>
  <si>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</si>
  <si>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</si>
  <si>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</si>
  <si>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</si>
  <si>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</si>
  <si>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</si>
  <si>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</si>
  <si>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</si>
  <si>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</si>
  <si>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</si>
  <si>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</si>
  <si>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</si>
  <si>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</si>
  <si>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</si>
  <si>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</si>
  <si>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</si>
  <si>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</si>
  <si>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</si>
  <si>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</si>
  <si>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</si>
  <si>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</si>
  <si>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</si>
  <si>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</si>
  <si>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</si>
  <si>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</si>
  <si>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</si>
  <si>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</si>
  <si>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</si>
  <si>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</si>
  <si>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</si>
  <si>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</si>
  <si>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</si>
  <si>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</si>
  <si>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</si>
  <si>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</si>
  <si>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</si>
  <si>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</si>
  <si>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</si>
  <si>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</si>
  <si>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</si>
  <si>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</si>
  <si>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</si>
  <si>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</si>
  <si>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</si>
  <si>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</si>
  <si>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</si>
  <si>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</si>
  <si>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</si>
  <si>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</si>
  <si>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</si>
  <si>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</si>
  <si>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</si>
  <si>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</si>
  <si>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</si>
  <si>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</si>
  <si>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</si>
  <si>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</si>
  <si>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</si>
  <si>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</si>
  <si>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</si>
  <si>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</si>
  <si>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</si>
  <si>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</si>
  <si>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</si>
  <si>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</si>
  <si>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</si>
  <si>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</si>
  <si>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</si>
  <si>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</si>
  <si>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</si>
  <si>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</si>
  <si>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</si>
  <si>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</si>
  <si>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</si>
  <si>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</si>
  <si>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</si>
  <si>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</si>
  <si>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</si>
  <si>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</si>
  <si>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</si>
  <si>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</si>
  <si>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</si>
  <si>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</si>
  <si>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</si>
  <si>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</si>
  <si>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</si>
  <si>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</si>
  <si>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</si>
  <si>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</si>
  <si>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</si>
  <si>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</si>
  <si>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</si>
  <si>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</si>
  <si>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</si>
  <si>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</si>
  <si>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</si>
  <si>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</si>
  <si>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</si>
  <si>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</si>
  <si>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</si>
  <si>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</si>
  <si>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</si>
  <si>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</si>
  <si>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</si>
  <si>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</si>
  <si>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</si>
  <si>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</si>
  <si>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</si>
  <si>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</si>
  <si>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</si>
  <si>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</si>
  <si>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</si>
  <si>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</si>
  <si>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</si>
  <si>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</si>
  <si>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</si>
  <si>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</si>
  <si>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</si>
  <si>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</si>
  <si>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</si>
  <si>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</si>
  <si>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</si>
  <si>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</si>
  <si>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</si>
  <si>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</si>
  <si>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</si>
  <si>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</si>
  <si>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</si>
  <si>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</si>
  <si>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</si>
  <si>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</si>
  <si>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</si>
  <si>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</si>
  <si>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</si>
  <si>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</si>
  <si>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</si>
  <si>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</si>
  <si>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</si>
  <si>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</si>
  <si>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</si>
  <si>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</si>
  <si>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</si>
  <si>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</si>
  <si>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</si>
  <si>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</si>
  <si>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</si>
  <si>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</si>
  <si>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</si>
  <si>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</si>
  <si>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</si>
  <si>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</si>
  <si>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</si>
  <si>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</si>
  <si>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</si>
  <si>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</si>
  <si>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</si>
  <si>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</si>
  <si>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</si>
  <si>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</si>
  <si>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</si>
  <si>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</si>
  <si>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</si>
  <si>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</si>
  <si>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</si>
  <si>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</si>
  <si>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</si>
  <si>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</si>
  <si>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</si>
  <si>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</si>
  <si>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</si>
  <si>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</si>
  <si>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</si>
  <si>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</si>
  <si>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</si>
  <si>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</si>
  <si>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</si>
  <si>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</si>
  <si>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</si>
  <si>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</si>
  <si>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</si>
  <si>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</si>
  <si>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</si>
  <si>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</si>
  <si>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</si>
  <si>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</si>
  <si>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</si>
  <si>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</si>
  <si>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</si>
  <si>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</si>
  <si>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</si>
  <si>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</si>
  <si>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</si>
  <si>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</si>
  <si>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</si>
  <si>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</si>
  <si>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</si>
  <si>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</si>
  <si>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</si>
  <si>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</si>
  <si>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</si>
  <si>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</si>
  <si>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</si>
  <si>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</si>
  <si>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</si>
  <si>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</si>
  <si>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</si>
  <si>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</si>
  <si>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</si>
  <si>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</si>
  <si>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</si>
  <si>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</si>
  <si>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</si>
  <si>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</si>
  <si>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</si>
  <si>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</si>
  <si>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</si>
  <si>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</si>
  <si>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</si>
  <si>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</si>
  <si>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</si>
  <si>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</si>
  <si>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</si>
  <si>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</si>
  <si>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</si>
  <si>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</si>
  <si>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</si>
  <si>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</si>
  <si>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</si>
  <si>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</si>
  <si>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</si>
  <si>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</si>
  <si>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</si>
  <si>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</si>
  <si>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</si>
  <si>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</si>
  <si>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</si>
  <si>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</si>
  <si>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</si>
  <si>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</si>
  <si>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</si>
  <si>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</si>
  <si>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</si>
  <si>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</si>
  <si>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</si>
  <si>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</si>
  <si>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</si>
  <si>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</si>
  <si>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</si>
  <si>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</si>
  <si>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</si>
  <si>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</si>
  <si>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</si>
  <si>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</si>
  <si>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</si>
  <si>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</si>
  <si>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</si>
  <si>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</si>
  <si>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</si>
  <si>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</si>
  <si>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</si>
  <si>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</si>
  <si>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</si>
  <si>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</si>
  <si>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</si>
  <si>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</si>
  <si>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</si>
  <si>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</si>
  <si>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</si>
  <si>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</si>
  <si>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</si>
  <si>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</si>
  <si>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</si>
  <si>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</si>
  <si>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</si>
  <si>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</si>
  <si>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</si>
  <si>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</si>
  <si>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</si>
  <si>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</si>
  <si>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</si>
  <si>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</si>
  <si>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</si>
  <si>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</si>
  <si>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</si>
  <si>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</si>
  <si>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</si>
  <si>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</si>
  <si>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</si>
  <si>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</si>
  <si>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</si>
  <si>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</si>
  <si>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</si>
  <si>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</si>
  <si>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</si>
  <si>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</si>
  <si>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</si>
  <si>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</si>
  <si>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</si>
  <si>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</si>
  <si>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</si>
  <si>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</si>
  <si>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</si>
  <si>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</si>
  <si>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</si>
  <si>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</si>
  <si>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</si>
  <si>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</si>
  <si>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</si>
  <si>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</si>
  <si>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</si>
  <si>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</si>
  <si>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</si>
  <si>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</si>
  <si>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</si>
  <si>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</si>
  <si>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</si>
  <si>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</si>
  <si>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</si>
  <si>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</si>
  <si>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</si>
  <si>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</si>
  <si>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</si>
  <si>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</si>
  <si>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</si>
  <si>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</si>
  <si>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</si>
  <si>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</si>
  <si>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</si>
  <si>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</si>
  <si>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</si>
  <si>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</si>
  <si>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</si>
  <si>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</si>
  <si>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</si>
  <si>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</si>
  <si>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</si>
  <si>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</si>
  <si>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</si>
  <si>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</si>
  <si>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</si>
  <si>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</si>
  <si>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</si>
  <si>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</si>
  <si>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</si>
  <si>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</si>
  <si>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</si>
  <si>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</si>
  <si>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</si>
  <si>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</si>
  <si>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</si>
  <si>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</si>
  <si>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</si>
  <si>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</si>
  <si>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</si>
  <si>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</si>
  <si>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</si>
  <si>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</si>
  <si>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</si>
  <si>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</si>
  <si>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</si>
  <si>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</si>
  <si>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</si>
  <si>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</si>
  <si>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</si>
  <si>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</si>
  <si>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</si>
  <si>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</si>
  <si>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</si>
  <si>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</si>
  <si>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</si>
  <si>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</si>
  <si>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</si>
  <si>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</si>
  <si>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</si>
  <si>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</si>
  <si>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</si>
  <si>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</si>
  <si>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</si>
  <si>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</si>
  <si>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</si>
  <si>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</si>
  <si>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</si>
  <si>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</si>
  <si>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</si>
  <si>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</si>
  <si>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</si>
  <si>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</si>
  <si>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</si>
  <si>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</si>
  <si>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</si>
  <si>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</si>
  <si>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</si>
  <si>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</si>
  <si>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</si>
  <si>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</si>
  <si>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</si>
  <si>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</si>
  <si>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</si>
  <si>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</si>
  <si>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</si>
  <si>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</si>
  <si>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</si>
  <si>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</si>
  <si>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</si>
  <si>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</si>
  <si>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</si>
  <si>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</si>
  <si>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</si>
  <si>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</si>
  <si>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</si>
  <si>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</si>
  <si>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</si>
  <si>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</si>
  <si>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</si>
  <si>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</si>
  <si>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</si>
  <si>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</si>
  <si>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</si>
  <si>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</si>
  <si>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</si>
  <si>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</si>
  <si>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</si>
  <si>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</si>
  <si>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</si>
  <si>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</si>
  <si>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</si>
  <si>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</si>
  <si>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</si>
  <si>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</si>
  <si>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</si>
  <si>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</si>
  <si>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</si>
  <si>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</si>
  <si>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</si>
  <si>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</si>
  <si>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</si>
  <si>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</si>
  <si>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</si>
  <si>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</si>
  <si>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</si>
  <si>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</si>
  <si>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</si>
  <si>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</si>
  <si>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</si>
  <si>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</si>
  <si>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</si>
  <si>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</si>
  <si>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</si>
  <si>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</si>
  <si>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</si>
  <si>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</si>
  <si>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</si>
  <si>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</si>
  <si>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</si>
  <si>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</si>
  <si>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</si>
  <si>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</si>
  <si>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</si>
  <si>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</si>
  <si>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</si>
  <si>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</si>
  <si>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</si>
  <si>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</si>
  <si>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</si>
  <si>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</si>
  <si>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</si>
  <si>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</si>
  <si>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</si>
  <si>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</si>
  <si>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</si>
  <si>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</si>
  <si>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</si>
  <si>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</si>
  <si>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</si>
  <si>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</si>
  <si>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</si>
  <si>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</si>
  <si>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</si>
  <si>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</si>
  <si>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</si>
  <si>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</si>
  <si>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</si>
  <si>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</si>
  <si>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</si>
  <si>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</si>
  <si>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</si>
  <si>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</si>
  <si>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</si>
  <si>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</si>
  <si>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</si>
  <si>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</si>
  <si>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</si>
  <si>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</si>
  <si>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</si>
  <si>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</si>
  <si>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</si>
  <si>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</si>
  <si>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</si>
  <si>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</si>
  <si>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</si>
  <si>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</si>
  <si>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</si>
  <si>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</si>
  <si>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</si>
  <si>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</si>
  <si>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</si>
  <si>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</si>
  <si>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</si>
  <si>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</si>
  <si>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</si>
  <si>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</si>
  <si>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</si>
  <si>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</si>
  <si>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</si>
  <si>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</si>
  <si>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</si>
  <si>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</si>
  <si>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</si>
  <si>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</si>
  <si>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</si>
  <si>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</si>
  <si>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</si>
  <si>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</si>
  <si>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</si>
  <si>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</si>
  <si>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</si>
  <si>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</si>
  <si>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</si>
  <si>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</si>
  <si>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</si>
  <si>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</si>
  <si>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</si>
  <si>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</si>
  <si>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</si>
  <si>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</si>
  <si>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</si>
  <si>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</si>
  <si>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</si>
  <si>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</si>
  <si>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</si>
  <si>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</si>
  <si>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</si>
  <si>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</si>
  <si>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</si>
  <si>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</si>
  <si>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</si>
  <si>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</si>
  <si>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</si>
  <si>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</si>
  <si>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</si>
  <si>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</si>
  <si>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</si>
  <si>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</si>
  <si>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</si>
  <si>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</si>
  <si>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</si>
  <si>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</si>
  <si>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</si>
  <si>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</si>
  <si>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</si>
  <si>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</si>
  <si>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</si>
  <si>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</si>
  <si>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</si>
  <si>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</si>
  <si>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</si>
  <si>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</si>
  <si>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</si>
  <si>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</si>
  <si>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</si>
  <si>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</si>
  <si>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</si>
  <si>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</si>
  <si>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</si>
  <si>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</si>
  <si>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</si>
  <si>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</si>
  <si>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</si>
  <si>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</si>
  <si>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</si>
  <si>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</si>
  <si>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</si>
  <si>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</si>
  <si>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</si>
  <si>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</si>
  <si>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</si>
  <si>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</si>
  <si>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</si>
  <si>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</si>
  <si>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</si>
  <si>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</si>
  <si>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</si>
  <si>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</si>
  <si>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</si>
  <si>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</si>
  <si>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</si>
  <si>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</si>
  <si>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</si>
  <si>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</si>
  <si>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</si>
  <si>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</si>
  <si>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</si>
  <si>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</si>
  <si>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</si>
  <si>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</si>
  <si>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</si>
  <si>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</si>
  <si>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</si>
  <si>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</si>
  <si>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</si>
  <si>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</si>
  <si>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</si>
  <si>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</si>
  <si>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</si>
  <si>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</si>
  <si>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</si>
  <si>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</si>
  <si>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</si>
  <si>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</si>
  <si>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</si>
  <si>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</si>
  <si>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</si>
  <si>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</si>
  <si>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</si>
  <si>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</si>
  <si>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</si>
  <si>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</si>
  <si>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</si>
  <si>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</si>
  <si>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</si>
  <si>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</si>
  <si>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</si>
  <si>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</si>
  <si>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</si>
  <si>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</si>
  <si>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</si>
  <si>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</si>
  <si>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</si>
  <si>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</si>
  <si>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</si>
  <si>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</si>
  <si>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</si>
  <si>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</si>
  <si>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</si>
  <si>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</si>
  <si>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</si>
  <si>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</si>
  <si>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</si>
  <si>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</si>
  <si>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</si>
  <si>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</si>
  <si>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</si>
  <si>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</si>
  <si>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</si>
  <si>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</si>
  <si>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</si>
  <si>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</si>
  <si>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</si>
  <si>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</si>
  <si>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</si>
  <si>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</si>
  <si>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</si>
  <si>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</si>
  <si>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</si>
  <si>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</si>
  <si>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</si>
  <si>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</si>
  <si>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</si>
  <si>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</si>
  <si>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</si>
  <si>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</si>
  <si>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</si>
  <si>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</si>
  <si>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</si>
  <si>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</si>
  <si>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</si>
  <si>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</si>
  <si>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</si>
  <si>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</si>
  <si>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</si>
  <si>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</si>
  <si>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</si>
  <si>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</si>
  <si>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</si>
  <si>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</si>
  <si>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</si>
  <si>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</si>
  <si>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</si>
  <si>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</si>
  <si>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</si>
  <si>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</si>
  <si>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</si>
  <si>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</si>
  <si>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</si>
  <si>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</si>
  <si>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</si>
  <si>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</si>
  <si>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</si>
  <si>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</si>
  <si>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</si>
  <si>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</si>
  <si>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</si>
  <si>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</si>
  <si>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</si>
  <si>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</si>
  <si>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</si>
  <si>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</si>
  <si>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</si>
  <si>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</si>
  <si>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</si>
  <si>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</si>
  <si>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</si>
  <si>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</si>
  <si>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</si>
  <si>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</si>
  <si>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</si>
  <si>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</si>
  <si>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</si>
  <si>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</si>
  <si>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</si>
  <si>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</si>
  <si>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</si>
  <si>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</si>
  <si>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</si>
  <si>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</si>
  <si>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</si>
  <si>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</si>
  <si>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</si>
  <si>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</si>
  <si>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</si>
  <si>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</si>
  <si>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</si>
  <si>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</si>
  <si>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</si>
  <si>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</si>
  <si>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</si>
  <si>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</si>
  <si>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</si>
  <si>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</si>
  <si>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</si>
  <si>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</si>
  <si>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</si>
  <si>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</si>
  <si>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</si>
  <si>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</si>
  <si>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</si>
  <si>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</si>
  <si>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</si>
  <si>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</si>
  <si>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</si>
  <si>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</si>
  <si>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</si>
  <si>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</si>
  <si>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</si>
  <si>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</si>
  <si>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</si>
  <si>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</si>
  <si>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</si>
  <si>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</si>
  <si>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</si>
  <si>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</si>
  <si>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</si>
  <si>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</si>
  <si>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</si>
  <si>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</si>
  <si>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</si>
  <si>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</si>
  <si>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</si>
  <si>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</si>
  <si>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</si>
  <si>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</si>
  <si>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</si>
  <si>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</si>
  <si>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</si>
  <si>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</si>
  <si>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</si>
  <si>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</si>
  <si>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</si>
  <si>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</si>
  <si>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</si>
  <si>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</si>
  <si>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</si>
  <si>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</si>
  <si>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</si>
  <si>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</si>
  <si>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</si>
  <si>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</si>
  <si>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</si>
  <si>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</si>
  <si>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</si>
  <si>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</si>
  <si>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</si>
  <si>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</si>
  <si>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</si>
  <si>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</si>
  <si>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</si>
  <si>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</si>
  <si>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</si>
  <si>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</si>
  <si>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</si>
  <si>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</si>
  <si>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</si>
  <si>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</si>
  <si>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</si>
  <si>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</si>
  <si>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</si>
  <si>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</si>
  <si>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</si>
  <si>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</si>
  <si>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</si>
  <si>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</si>
  <si>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</si>
  <si>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</si>
  <si>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</si>
  <si>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</si>
  <si>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</si>
  <si>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</si>
  <si>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</si>
  <si>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</si>
  <si>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</si>
  <si>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</si>
  <si>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</si>
  <si>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</si>
  <si>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</si>
  <si>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</si>
  <si>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</si>
  <si>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</si>
  <si>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</si>
  <si>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</si>
  <si>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</si>
  <si>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</si>
  <si>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</si>
  <si>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</si>
  <si>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</si>
  <si>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</si>
  <si>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</si>
  <si>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</si>
  <si>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</si>
  <si>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</si>
  <si>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</si>
  <si>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</si>
  <si>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</si>
  <si>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</si>
  <si>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</si>
  <si>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</si>
  <si>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</si>
  <si>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</si>
  <si>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</si>
  <si>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</si>
  <si>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</si>
  <si>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</si>
  <si>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</si>
  <si>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</si>
  <si>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</si>
  <si>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</si>
  <si>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</si>
  <si>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</si>
  <si>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</si>
  <si>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</si>
  <si>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</si>
  <si>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</si>
  <si>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</si>
  <si>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</si>
  <si>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</si>
  <si>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</si>
  <si>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</si>
  <si>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</si>
  <si>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</si>
  <si>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</si>
  <si>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</si>
  <si>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</si>
  <si>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</si>
  <si>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</si>
  <si>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</si>
  <si>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</si>
  <si>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</si>
  <si>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</si>
  <si>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</si>
  <si>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</si>
  <si>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</si>
  <si>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</si>
  <si>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</si>
  <si>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</si>
  <si>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</si>
  <si>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</si>
  <si>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</si>
  <si>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</si>
  <si>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</si>
  <si>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</si>
  <si>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</si>
  <si>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</si>
  <si>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</si>
  <si>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</si>
  <si>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</si>
  <si>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</si>
  <si>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</si>
  <si>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</si>
  <si>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</si>
  <si>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</si>
  <si>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</si>
  <si>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</si>
  <si>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</si>
  <si>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</si>
  <si>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</si>
  <si>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</si>
  <si>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</si>
  <si>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</si>
  <si>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</si>
  <si>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</si>
  <si>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</si>
  <si>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</si>
  <si>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</si>
  <si>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</si>
  <si>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</si>
  <si>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</si>
  <si>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</si>
  <si>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</si>
  <si>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</si>
  <si>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</si>
  <si>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</si>
  <si>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</si>
  <si>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</si>
  <si>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</si>
  <si>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</si>
  <si>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</si>
  <si>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</si>
  <si>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</si>
  <si>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</si>
  <si>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</si>
  <si>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</si>
  <si>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</si>
  <si>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</si>
  <si>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</si>
  <si>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</si>
  <si>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</si>
  <si>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</si>
  <si>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</si>
  <si>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</si>
  <si>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</si>
  <si>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</si>
  <si>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</si>
  <si>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</si>
  <si>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</si>
  <si>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</si>
  <si>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</si>
  <si>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</si>
  <si>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</si>
  <si>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</si>
  <si>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</si>
  <si>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</si>
  <si>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</si>
  <si>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</si>
  <si>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</si>
  <si>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</si>
  <si>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</si>
  <si>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</si>
  <si>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</si>
  <si>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</si>
  <si>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</si>
  <si>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</si>
  <si>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</si>
  <si>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</si>
  <si>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</si>
  <si>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</si>
  <si>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</si>
  <si>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</si>
  <si>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</si>
  <si>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</si>
  <si>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</si>
  <si>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</si>
  <si>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</si>
  <si>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</si>
  <si>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</si>
  <si>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</si>
  <si>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</si>
  <si>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</si>
  <si>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</si>
  <si>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</si>
  <si>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</si>
  <si>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</si>
  <si>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</si>
  <si>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</si>
  <si>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</si>
  <si>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</si>
  <si>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</si>
  <si>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</si>
  <si>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</si>
  <si>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</si>
  <si>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</si>
  <si>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</si>
  <si>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</si>
  <si>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</si>
  <si>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</si>
  <si>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</si>
  <si>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</si>
  <si>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</si>
  <si>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</si>
  <si>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</si>
  <si>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</si>
  <si>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</si>
  <si>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</si>
  <si>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</si>
  <si>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</si>
  <si>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</si>
  <si>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</si>
  <si>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</si>
  <si>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</si>
  <si>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</si>
  <si>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</si>
  <si>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</si>
  <si>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</si>
  <si>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</si>
  <si>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</si>
  <si>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</si>
  <si>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</si>
  <si>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</si>
  <si>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</si>
  <si>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</si>
  <si>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</si>
  <si>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</si>
  <si>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</si>
  <si>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</si>
  <si>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</si>
  <si>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</si>
  <si>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</si>
  <si>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</si>
  <si>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</si>
  <si>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</si>
  <si>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</si>
  <si>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</si>
  <si>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</si>
  <si>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</si>
  <si>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</si>
  <si>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</si>
  <si>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</si>
  <si>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</si>
  <si>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</si>
  <si>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</si>
  <si>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</si>
  <si>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</si>
  <si>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</si>
  <si>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</si>
  <si>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</si>
  <si>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</si>
  <si>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</si>
  <si>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</si>
  <si>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</si>
  <si>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</si>
  <si>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</si>
  <si>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</si>
  <si>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</si>
  <si>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</si>
  <si>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</si>
  <si>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</si>
  <si>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</si>
  <si>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</si>
  <si>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</si>
  <si>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</si>
  <si>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</si>
  <si>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</si>
  <si>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</si>
  <si>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</si>
  <si>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</si>
  <si>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</si>
  <si>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</si>
  <si>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</si>
  <si>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</si>
  <si>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</si>
  <si>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</si>
  <si>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</si>
  <si>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</si>
  <si>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</si>
  <si>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</si>
  <si>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</si>
  <si>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</si>
  <si>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</si>
  <si>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</si>
  <si>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</si>
  <si>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</si>
  <si>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</si>
  <si>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</si>
  <si>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</si>
  <si>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</si>
  <si>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</si>
  <si>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</si>
  <si>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</si>
  <si>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</si>
  <si>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</si>
  <si>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</si>
  <si>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</si>
  <si>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</si>
  <si>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</si>
  <si>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</si>
  <si>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</si>
  <si>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</si>
  <si>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</si>
  <si>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</si>
  <si>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</si>
  <si>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</si>
  <si>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</si>
  <si>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</si>
  <si>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</si>
  <si>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</si>
  <si>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</si>
  <si>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</si>
  <si>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</si>
  <si>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</si>
  <si>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</si>
  <si>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</si>
  <si>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</si>
  <si>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</si>
  <si>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</si>
  <si>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</si>
  <si>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</si>
  <si>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</si>
  <si>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</si>
  <si>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</si>
  <si>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</si>
  <si>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</si>
  <si>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</si>
  <si>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</si>
  <si>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</si>
  <si>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</si>
  <si>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</si>
  <si>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</si>
  <si>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</si>
  <si>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</si>
  <si>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</si>
  <si>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</si>
  <si>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</si>
  <si>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</si>
  <si>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</si>
  <si>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</si>
  <si>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</si>
  <si>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</si>
  <si>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</si>
  <si>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</si>
  <si>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</si>
  <si>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</si>
  <si>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</si>
  <si>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</si>
  <si>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</si>
  <si>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</si>
  <si>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</si>
  <si>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</si>
  <si>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</si>
  <si>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</si>
  <si>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</si>
  <si>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</si>
  <si>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</si>
  <si>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</si>
  <si>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</si>
  <si>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</si>
  <si>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</si>
  <si>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</si>
  <si>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</si>
  <si>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</si>
  <si>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</si>
  <si>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</si>
  <si>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</si>
  <si>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</si>
  <si>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</si>
  <si>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</si>
  <si>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</si>
  <si>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</si>
  <si>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</si>
  <si>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</si>
  <si>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</si>
  <si>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</si>
  <si>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</si>
  <si>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</si>
  <si>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</si>
  <si>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</si>
  <si>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</si>
  <si>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</si>
  <si>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</si>
  <si>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</si>
  <si>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</si>
  <si>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</si>
  <si>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</si>
  <si>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</si>
  <si>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</si>
  <si>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</si>
  <si>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</si>
  <si>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</si>
  <si>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</si>
  <si>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</si>
  <si>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</si>
  <si>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</si>
  <si>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</si>
  <si>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</si>
  <si>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</si>
  <si>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</si>
  <si>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</si>
  <si>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</si>
  <si>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</si>
  <si>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</si>
  <si>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</si>
  <si>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</si>
  <si>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</si>
  <si>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</si>
  <si>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</si>
  <si>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</si>
  <si>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</si>
  <si>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</si>
  <si>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</si>
  <si>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</si>
  <si>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</si>
  <si>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</si>
  <si>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</si>
  <si>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</si>
  <si>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</si>
  <si>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</si>
  <si>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</si>
  <si>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</si>
  <si>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</si>
  <si>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</si>
  <si>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</si>
  <si>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</si>
  <si>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</si>
  <si>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</si>
  <si>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</si>
  <si>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</si>
  <si>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</si>
  <si>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</si>
  <si>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</si>
  <si>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</si>
  <si>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</si>
  <si>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</si>
  <si>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</si>
  <si>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</si>
  <si>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</si>
  <si>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</si>
  <si>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</si>
  <si>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</si>
  <si>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</si>
  <si>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</si>
  <si>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</si>
  <si>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</si>
  <si>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</si>
  <si>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</si>
  <si>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</si>
  <si>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</si>
  <si>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</si>
  <si>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</si>
  <si>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</si>
  <si>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</si>
  <si>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</si>
  <si>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</si>
  <si>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</si>
  <si>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</si>
  <si>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</si>
  <si>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</si>
  <si>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</si>
  <si>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</si>
  <si>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</si>
  <si>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</si>
  <si>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</si>
  <si>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</si>
  <si>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</si>
  <si>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</si>
  <si>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</si>
  <si>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</si>
  <si>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</si>
  <si>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</si>
  <si>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</si>
  <si>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</si>
  <si>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</si>
  <si>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</si>
  <si>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</si>
  <si>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</si>
  <si>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</si>
  <si>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</si>
  <si>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</si>
  <si>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</si>
  <si>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</si>
  <si>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</si>
  <si>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</si>
  <si>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</si>
  <si>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</si>
  <si>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</si>
  <si>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</si>
  <si>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</si>
  <si>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</si>
  <si>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</si>
  <si>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</si>
  <si>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</si>
  <si>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</si>
  <si>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</si>
  <si>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</si>
  <si>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</si>
  <si>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</si>
  <si>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</si>
  <si>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</si>
  <si>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</si>
  <si>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</si>
  <si>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</si>
  <si>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</si>
  <si>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</si>
  <si>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</si>
  <si>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</si>
  <si>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</si>
  <si>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</si>
  <si>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</si>
  <si>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</si>
  <si>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</si>
  <si>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</si>
  <si>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</si>
  <si>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</si>
  <si>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</si>
  <si>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</si>
  <si>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</si>
  <si>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</si>
  <si>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</si>
  <si>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</si>
  <si>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</si>
  <si>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</si>
  <si>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</si>
  <si>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</si>
  <si>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</si>
  <si>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</si>
  <si>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</si>
  <si>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</si>
  <si>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</si>
  <si>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</si>
  <si>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</si>
  <si>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</si>
  <si>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</si>
  <si>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</si>
  <si>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</si>
  <si>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</si>
  <si>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</si>
  <si>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</si>
  <si>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</si>
  <si>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</si>
  <si>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</si>
  <si>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</si>
  <si>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</si>
  <si>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</si>
  <si>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</si>
  <si>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</si>
  <si>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</si>
  <si>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</si>
  <si>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</si>
  <si>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</si>
  <si>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</si>
  <si>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</si>
  <si>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</si>
  <si>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</si>
  <si>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</si>
  <si>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</si>
  <si>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</si>
  <si>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</si>
  <si>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</si>
  <si>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</si>
  <si>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</si>
  <si>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</si>
  <si>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</si>
  <si>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</si>
  <si>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</si>
  <si>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</si>
  <si>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</si>
  <si>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</si>
  <si>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</si>
  <si>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</si>
  <si>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</si>
  <si>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</si>
  <si>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</si>
  <si>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</si>
  <si>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</si>
  <si>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</si>
  <si>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</si>
  <si>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</si>
  <si>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</si>
  <si>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</si>
  <si>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</si>
  <si>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</si>
  <si>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</si>
  <si>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</si>
  <si>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</si>
  <si>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</si>
  <si>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</si>
  <si>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</si>
  <si>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</si>
  <si>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</si>
  <si>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</si>
  <si>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</si>
  <si>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</si>
  <si>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</si>
  <si>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</si>
  <si>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</si>
  <si>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</si>
  <si>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</si>
  <si>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</si>
  <si>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</si>
  <si>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</si>
  <si>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</si>
  <si>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</si>
  <si>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</si>
  <si>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</si>
  <si>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</si>
  <si>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</si>
  <si>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</si>
  <si>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</si>
  <si>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</si>
  <si>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</si>
  <si>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</si>
  <si>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</si>
  <si>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</si>
  <si>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</si>
  <si>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</si>
  <si>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</si>
  <si>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</si>
  <si>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</si>
  <si>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</si>
  <si>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</si>
  <si>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</si>
  <si>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</si>
  <si>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</si>
  <si>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</si>
  <si>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</si>
  <si>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</si>
  <si>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</si>
  <si>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</si>
  <si>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</si>
  <si>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</si>
  <si>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</si>
  <si>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</si>
  <si>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</si>
  <si>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</si>
  <si>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</si>
  <si>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</si>
  <si>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</si>
  <si>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</si>
  <si>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</si>
  <si>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</si>
  <si>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</si>
  <si>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</si>
  <si>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</si>
  <si>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</si>
  <si>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</si>
  <si>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</si>
  <si>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</si>
  <si>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</si>
  <si>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</si>
  <si>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</si>
  <si>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</si>
  <si>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</si>
  <si>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</si>
  <si>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</si>
  <si>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</si>
  <si>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</si>
  <si>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</si>
  <si>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</si>
  <si>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</si>
  <si>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</si>
  <si>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</si>
  <si>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</si>
  <si>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</si>
  <si>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</si>
  <si>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</si>
  <si>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</si>
  <si>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</si>
  <si>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</si>
  <si>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</si>
  <si>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</si>
  <si>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</si>
  <si>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</si>
  <si>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</si>
  <si>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</si>
  <si>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</si>
  <si>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</si>
  <si>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</si>
  <si>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</si>
  <si>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</si>
  <si>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</si>
  <si>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</si>
  <si>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</si>
  <si>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</si>
  <si>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</si>
  <si>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</si>
  <si>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</si>
  <si>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</si>
  <si>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</si>
  <si>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</si>
  <si>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</si>
  <si>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</si>
  <si>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</si>
  <si>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</si>
  <si>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</si>
  <si>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</si>
  <si>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</si>
  <si>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</si>
  <si>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</si>
  <si>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</si>
  <si>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</si>
  <si>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</si>
  <si>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</si>
  <si>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</si>
  <si>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</si>
  <si>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</si>
  <si>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</si>
  <si>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</si>
  <si>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</si>
  <si>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</si>
  <si>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</si>
  <si>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</si>
  <si>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</si>
  <si>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</si>
  <si>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</si>
  <si>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</si>
  <si>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</si>
  <si>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</si>
  <si>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</si>
  <si>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</si>
  <si>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</si>
  <si>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</si>
  <si>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</si>
  <si>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</si>
  <si>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</si>
  <si>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</si>
  <si>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</si>
  <si>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</si>
  <si>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</si>
  <si>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</si>
  <si>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</si>
  <si>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</si>
  <si>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</si>
  <si>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</si>
  <si>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</si>
  <si>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</si>
  <si>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</si>
  <si>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</si>
  <si>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</si>
  <si>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</si>
  <si>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</si>
  <si>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</si>
  <si>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</si>
  <si>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</si>
  <si>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</si>
  <si>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</si>
  <si>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</si>
  <si>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</si>
  <si>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</si>
  <si>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</si>
  <si>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</si>
  <si>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</si>
  <si>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</si>
  <si>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</si>
  <si>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</si>
  <si>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</si>
  <si>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</si>
  <si>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</si>
  <si>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</si>
  <si>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</si>
  <si>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</si>
  <si>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</si>
  <si>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</si>
  <si>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</si>
  <si>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</si>
  <si>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</si>
  <si>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</si>
  <si>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</si>
  <si>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</si>
  <si>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</si>
  <si>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</si>
  <si>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</si>
  <si>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</si>
  <si>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</si>
  <si>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</si>
  <si>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</si>
  <si>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</si>
  <si>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</si>
  <si>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</si>
  <si>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</si>
  <si>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</si>
  <si>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</si>
  <si>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</si>
  <si>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</si>
  <si>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</si>
  <si>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</si>
  <si>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</si>
  <si>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</si>
  <si>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</si>
  <si>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</si>
  <si>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</si>
  <si>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</si>
  <si>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</si>
  <si>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</si>
  <si>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</si>
  <si>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</si>
  <si>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</si>
  <si>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</si>
  <si>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</si>
  <si>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</si>
  <si>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</si>
  <si>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</si>
  <si>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</si>
  <si>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</si>
  <si>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</si>
  <si>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</si>
  <si>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</si>
  <si>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</si>
  <si>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</si>
  <si>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</si>
  <si>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</si>
  <si>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</si>
  <si>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</si>
  <si>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</si>
  <si>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</si>
  <si>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</si>
  <si>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</si>
  <si>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</si>
  <si>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</si>
  <si>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</si>
  <si>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</si>
  <si>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</si>
  <si>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</si>
  <si>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</si>
  <si>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</si>
  <si>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</si>
  <si>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</si>
  <si>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</si>
  <si>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</si>
  <si>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</si>
  <si>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</si>
  <si>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</si>
  <si>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</si>
  <si>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</si>
  <si>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</si>
  <si>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</si>
  <si>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</si>
  <si>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</si>
  <si>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</si>
  <si>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</si>
  <si>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</si>
  <si>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</si>
  <si>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</si>
  <si>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</si>
  <si>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</si>
  <si>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</si>
  <si>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</si>
  <si>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</si>
  <si>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</si>
  <si>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</si>
  <si>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</si>
  <si>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</si>
  <si>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</si>
  <si>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</si>
  <si>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</si>
  <si>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</si>
  <si>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</si>
  <si>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</si>
  <si>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</si>
  <si>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</si>
  <si>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</si>
  <si>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</si>
  <si>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</si>
  <si>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</si>
  <si>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</si>
  <si>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</si>
  <si>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</si>
  <si>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</si>
  <si>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</si>
  <si>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</si>
  <si>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</si>
  <si>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</si>
  <si>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</si>
  <si>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</si>
  <si>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</si>
  <si>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</si>
  <si>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</si>
  <si>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</si>
  <si>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</si>
  <si>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</si>
  <si>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</si>
  <si>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</si>
  <si>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</si>
  <si>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</si>
  <si>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</si>
  <si>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</si>
  <si>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</si>
  <si>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</si>
  <si>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</si>
  <si>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</si>
  <si>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</si>
  <si>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</si>
  <si>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</si>
  <si>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</si>
  <si>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</si>
  <si>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</si>
  <si>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</si>
  <si>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</si>
  <si>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</si>
  <si>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</si>
  <si>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</si>
  <si>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</si>
  <si>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</si>
  <si>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</si>
  <si>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</si>
  <si>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</si>
  <si>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</si>
  <si>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</si>
  <si>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</si>
  <si>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</si>
  <si>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</si>
  <si>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</si>
  <si>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</si>
  <si>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</si>
  <si>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</si>
  <si>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</si>
  <si>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</si>
  <si>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</si>
  <si>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</si>
  <si>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</si>
  <si>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</si>
  <si>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</si>
  <si>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</si>
  <si>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</si>
  <si>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</si>
  <si>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</si>
  <si>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</si>
  <si>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</si>
  <si>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</si>
  <si>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</si>
  <si>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</si>
  <si>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</si>
  <si>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</si>
  <si>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</si>
  <si>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</si>
  <si>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</si>
  <si>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</si>
  <si>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</si>
  <si>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</si>
  <si>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</si>
  <si>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</si>
  <si>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</si>
  <si>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</si>
  <si>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</si>
  <si>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</si>
  <si>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</si>
  <si>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</si>
  <si>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</si>
  <si>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</si>
  <si>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</si>
  <si>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</si>
  <si>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</si>
  <si>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</si>
  <si>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</si>
  <si>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</si>
  <si>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</si>
  <si>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</si>
  <si>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</si>
  <si>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</si>
  <si>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</si>
  <si>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</si>
  <si>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</si>
  <si>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</si>
  <si>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</si>
  <si>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</si>
  <si>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</si>
  <si>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</si>
  <si>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</si>
  <si>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</si>
  <si>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</si>
  <si>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</si>
  <si>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</si>
  <si>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</si>
  <si>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</si>
  <si>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</si>
  <si>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</si>
  <si>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</si>
  <si>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</si>
  <si>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</si>
  <si>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</si>
  <si>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</si>
  <si>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</si>
  <si>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</si>
  <si>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</si>
  <si>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</si>
  <si>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</si>
  <si>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</si>
  <si>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</si>
  <si>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</si>
  <si>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</si>
  <si>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</si>
  <si>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</si>
  <si>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</si>
  <si>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</si>
  <si>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</si>
  <si>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</si>
  <si>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</si>
  <si>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</si>
  <si>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</si>
  <si>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</si>
  <si>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</si>
  <si>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</si>
  <si>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</si>
  <si>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</si>
  <si>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</si>
  <si>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</si>
  <si>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</si>
  <si>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</si>
  <si>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</si>
  <si>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</si>
  <si>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</si>
  <si>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</si>
  <si>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</si>
  <si>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</si>
  <si>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</si>
  <si>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</si>
  <si>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</si>
  <si>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</si>
  <si>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</si>
  <si>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</si>
  <si>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</si>
  <si>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</si>
  <si>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</si>
  <si>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</si>
  <si>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</si>
  <si>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</si>
  <si>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</si>
  <si>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</si>
  <si>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</si>
  <si>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</si>
  <si>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</si>
  <si>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</si>
  <si>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</si>
  <si>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</si>
  <si>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</si>
  <si>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</si>
  <si>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</si>
  <si>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</si>
  <si>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</si>
  <si>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</si>
  <si>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</si>
  <si>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</si>
  <si>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</si>
  <si>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</si>
  <si>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</si>
  <si>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</si>
  <si>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</si>
  <si>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</si>
  <si>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</si>
  <si>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</si>
  <si>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</si>
  <si>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</si>
  <si>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</si>
  <si>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</si>
  <si>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</si>
  <si>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</si>
  <si>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</si>
  <si>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</si>
  <si>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</si>
  <si>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</si>
  <si>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</si>
  <si>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</si>
  <si>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</si>
  <si>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</si>
  <si>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</si>
  <si>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</si>
  <si>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</si>
  <si>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</si>
  <si>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</si>
  <si>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</si>
  <si>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</si>
  <si>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</si>
  <si>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</si>
  <si>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</si>
  <si>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</si>
  <si>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</si>
  <si>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</si>
  <si>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</si>
  <si>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</si>
  <si>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</si>
  <si>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</si>
  <si>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</si>
  <si>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</si>
  <si>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</si>
  <si>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</si>
  <si>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</si>
  <si>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</si>
  <si>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</si>
  <si>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</si>
  <si>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</si>
  <si>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</si>
  <si>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</si>
  <si>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</si>
  <si>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</si>
  <si>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</si>
  <si>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</si>
  <si>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</si>
  <si>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</si>
  <si>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</si>
  <si>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</si>
  <si>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</si>
  <si>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</si>
  <si>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</si>
  <si>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</si>
  <si>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</si>
  <si>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</si>
  <si>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</si>
  <si>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</si>
  <si>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</si>
  <si>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</si>
  <si>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</si>
  <si>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</si>
  <si>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</si>
  <si>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</si>
  <si>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</si>
  <si>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</si>
  <si>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</si>
  <si>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</si>
  <si>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</si>
  <si>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</si>
  <si>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</si>
  <si>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</si>
  <si>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</si>
  <si>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</si>
  <si>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</si>
  <si>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</si>
  <si>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</si>
  <si>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</si>
  <si>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</si>
  <si>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</si>
  <si>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</si>
  <si>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</si>
  <si>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</si>
  <si>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</si>
  <si>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</si>
  <si>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</si>
  <si>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</si>
  <si>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</si>
  <si>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</si>
  <si>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</si>
  <si>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</si>
  <si>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</si>
  <si>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</si>
  <si>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</si>
  <si>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</si>
  <si>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</si>
  <si>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</si>
  <si>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</si>
  <si>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</si>
  <si>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</si>
  <si>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</si>
  <si>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</si>
  <si>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</si>
  <si>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</si>
  <si>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</si>
  <si>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</si>
  <si>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</si>
  <si>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</si>
  <si>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</si>
  <si>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</si>
  <si>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</si>
  <si>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</si>
  <si>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</si>
  <si>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</si>
  <si>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</si>
  <si>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</si>
  <si>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</si>
  <si>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</si>
  <si>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</si>
  <si>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</si>
  <si>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</si>
  <si>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</si>
  <si>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</si>
  <si>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</si>
  <si>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</si>
  <si>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</si>
  <si>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</si>
  <si>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</si>
  <si>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</si>
  <si>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</si>
  <si>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</si>
  <si>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</si>
  <si>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</si>
  <si>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</si>
  <si>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</si>
  <si>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</si>
  <si>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</si>
  <si>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</si>
  <si>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</si>
  <si>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</si>
  <si>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</si>
  <si>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</si>
  <si>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</si>
  <si>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</si>
  <si>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</si>
  <si>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</si>
  <si>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</si>
  <si>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</si>
  <si>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</si>
  <si>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</si>
  <si>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</si>
  <si>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</si>
  <si>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</si>
  <si>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</si>
  <si>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</si>
  <si>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</si>
  <si>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</si>
  <si>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</si>
  <si>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</si>
  <si>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</si>
  <si>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</si>
  <si>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</si>
  <si>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</si>
  <si>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</si>
  <si>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</si>
  <si>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</si>
  <si>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</si>
  <si>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</si>
  <si>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</si>
  <si>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</si>
  <si>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</si>
  <si>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</si>
  <si>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</si>
  <si>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</si>
  <si>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</si>
  <si>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</si>
  <si>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</si>
  <si>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</si>
  <si>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</si>
  <si>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</si>
  <si>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</si>
  <si>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</si>
  <si>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</si>
  <si>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</si>
  <si>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</si>
  <si>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</si>
  <si>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</si>
  <si>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</si>
  <si>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</si>
  <si>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</si>
  <si>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</si>
  <si>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</si>
  <si>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</si>
  <si>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</si>
  <si>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</si>
  <si>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</si>
  <si>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</si>
  <si>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</si>
  <si>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</si>
  <si>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</si>
  <si>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</si>
  <si>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</si>
  <si>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</si>
  <si>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</si>
  <si>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</si>
  <si>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</si>
  <si>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</si>
  <si>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</si>
  <si>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</si>
  <si>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</si>
  <si>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</si>
  <si>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</si>
  <si>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</si>
  <si>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</si>
  <si>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</si>
  <si>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</si>
  <si>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</si>
  <si>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</si>
  <si>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</si>
  <si>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</si>
  <si>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</si>
  <si>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</si>
  <si>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</si>
  <si>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</si>
  <si>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</si>
  <si>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</si>
  <si>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</si>
  <si>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</si>
  <si>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</si>
  <si>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</si>
  <si>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</si>
  <si>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</si>
  <si>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</si>
  <si>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</si>
  <si>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</si>
  <si>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</si>
  <si>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</si>
  <si>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</si>
  <si>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</si>
  <si>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</si>
  <si>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</si>
  <si>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</si>
  <si>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</si>
  <si>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</si>
  <si>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</si>
  <si>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</si>
  <si>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</si>
  <si>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</si>
  <si>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</si>
  <si>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</si>
  <si>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</si>
  <si>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</si>
  <si>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</si>
  <si>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</si>
  <si>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</si>
  <si>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</si>
  <si>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</si>
  <si>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</si>
  <si>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</si>
  <si>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</si>
  <si>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</si>
  <si>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</si>
  <si>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</si>
  <si>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</si>
  <si>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</si>
  <si>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</si>
  <si>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</si>
  <si>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</si>
  <si>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</si>
  <si>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</si>
  <si>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</si>
  <si>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</si>
  <si>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</si>
  <si>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</si>
  <si>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</si>
  <si>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</si>
  <si>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</si>
  <si>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</si>
  <si>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</si>
  <si>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</si>
  <si>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</si>
  <si>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</si>
  <si>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</si>
  <si>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</si>
  <si>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</si>
  <si>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</si>
  <si>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</si>
  <si>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</si>
  <si>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</si>
  <si>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</si>
  <si>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</si>
  <si>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</si>
  <si>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</si>
  <si>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</si>
  <si>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</si>
  <si>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</si>
  <si>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</si>
  <si>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</si>
  <si>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</si>
  <si>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</si>
  <si>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</si>
  <si>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</si>
  <si>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</si>
  <si>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</si>
  <si>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</si>
  <si>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</si>
  <si>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</si>
  <si>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</si>
  <si>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</si>
  <si>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</si>
  <si>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</si>
  <si>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</si>
  <si>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</si>
  <si>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</si>
  <si>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</si>
  <si>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</si>
  <si>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</si>
  <si>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</si>
  <si>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</si>
  <si>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</si>
  <si>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</si>
  <si>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</si>
  <si>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</si>
  <si>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</si>
  <si>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</si>
  <si>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</si>
  <si>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</si>
  <si>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</si>
  <si>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</si>
  <si>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</si>
  <si>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</si>
  <si>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</si>
  <si>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</si>
  <si>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</si>
  <si>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</si>
  <si>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</si>
  <si>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</si>
  <si>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</si>
  <si>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</si>
  <si>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</si>
  <si>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</si>
  <si>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</si>
  <si>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</si>
  <si>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</si>
  <si>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</si>
  <si>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</si>
  <si>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</si>
  <si>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</si>
  <si>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</si>
  <si>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</si>
  <si>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</si>
  <si>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</si>
  <si>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</si>
  <si>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</si>
  <si>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</si>
  <si>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</si>
  <si>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</si>
  <si>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</si>
  <si>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</si>
  <si>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</si>
  <si>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</si>
  <si>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</si>
  <si>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</si>
  <si>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</si>
  <si>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</si>
  <si>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</si>
  <si>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</si>
  <si>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</si>
  <si>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</si>
  <si>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</si>
  <si>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</si>
  <si>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</si>
  <si>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</si>
  <si>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</si>
  <si>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</si>
  <si>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</si>
  <si>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</si>
  <si>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</si>
  <si>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</si>
  <si>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</si>
  <si>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</si>
  <si>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</si>
  <si>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</si>
  <si>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</si>
  <si>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</si>
  <si>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</si>
  <si>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</si>
  <si>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</si>
  <si>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</si>
  <si>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</si>
  <si>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</si>
  <si>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</si>
  <si>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</si>
  <si>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</si>
  <si>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</si>
  <si>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</si>
  <si>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</si>
  <si>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</si>
  <si>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</si>
  <si>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</si>
  <si>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</si>
  <si>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</si>
  <si>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</si>
  <si>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</si>
  <si>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</si>
  <si>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</si>
  <si>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</si>
  <si>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</si>
  <si>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</si>
  <si>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</si>
  <si>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</si>
  <si>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</si>
  <si>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</si>
  <si>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</si>
  <si>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</si>
  <si>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</si>
  <si>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</si>
  <si>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</si>
  <si>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</si>
  <si>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</si>
  <si>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</si>
  <si>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</si>
  <si>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</si>
  <si>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</si>
  <si>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</si>
  <si>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</si>
  <si>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</si>
  <si>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</si>
  <si>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</si>
  <si>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</si>
  <si>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</si>
  <si>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</si>
  <si>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</si>
  <si>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</si>
  <si>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</si>
  <si>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</si>
  <si>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</si>
  <si>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</si>
  <si>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</si>
  <si>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</si>
  <si>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</si>
  <si>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</si>
  <si>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</si>
  <si>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</si>
  <si>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</si>
  <si>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</si>
  <si>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</si>
  <si>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</si>
  <si>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</si>
  <si>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</si>
  <si>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</si>
  <si>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</si>
  <si>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</si>
  <si>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</si>
  <si>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</si>
  <si>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</si>
  <si>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</si>
  <si>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</si>
  <si>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</si>
  <si>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</si>
  <si>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</si>
  <si>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</si>
  <si>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</si>
  <si>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</si>
  <si>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</si>
  <si>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</si>
  <si>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</si>
  <si>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</si>
  <si>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</si>
  <si>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</si>
  <si>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</si>
  <si>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</si>
  <si>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</si>
  <si>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</si>
  <si>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</si>
  <si>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</si>
  <si>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</si>
  <si>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</si>
  <si>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</si>
  <si>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</si>
  <si>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</si>
  <si>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</si>
  <si>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</si>
  <si>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</si>
  <si>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</si>
  <si>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</si>
  <si>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</si>
  <si>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</si>
  <si>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</si>
  <si>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</si>
  <si>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</si>
  <si>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</si>
  <si>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</si>
  <si>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</si>
  <si>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</si>
  <si>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</si>
  <si>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</si>
  <si>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</si>
  <si>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</si>
  <si>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</si>
  <si>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</si>
  <si>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</si>
  <si>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</si>
  <si>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</si>
  <si>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</si>
  <si>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</si>
  <si>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</si>
  <si>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</si>
  <si>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</si>
  <si>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</si>
  <si>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</si>
  <si>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</si>
  <si>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</si>
  <si>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</si>
  <si>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</si>
  <si>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</si>
  <si>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</si>
  <si>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</si>
  <si>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</si>
  <si>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</si>
  <si>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</si>
  <si>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</si>
  <si>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</si>
  <si>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</si>
  <si>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</si>
  <si>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</si>
  <si>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</si>
  <si>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</si>
  <si>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</si>
  <si>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</si>
  <si>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</si>
  <si>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</si>
  <si>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</si>
  <si>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</si>
  <si>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</si>
  <si>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</si>
  <si>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</si>
  <si>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</si>
  <si>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</si>
  <si>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</si>
  <si>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</si>
  <si>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</si>
  <si>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</si>
  <si>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</si>
  <si>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</si>
  <si>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</si>
  <si>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</si>
  <si>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</si>
  <si>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</si>
  <si>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</si>
  <si>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</si>
  <si>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</si>
  <si>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</si>
  <si>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</si>
  <si>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</si>
  <si>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</si>
  <si>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</si>
  <si>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</si>
  <si>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</si>
  <si>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</si>
  <si>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</si>
  <si>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</si>
  <si>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</si>
  <si>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</si>
  <si>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</si>
  <si>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</si>
  <si>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</si>
  <si>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</si>
  <si>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</si>
  <si>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</si>
  <si>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</si>
  <si>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</si>
  <si>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</si>
  <si>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</si>
  <si>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</si>
  <si>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</si>
  <si>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</si>
  <si>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</si>
  <si>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</si>
  <si>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</si>
  <si>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</si>
  <si>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</si>
  <si>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</si>
  <si>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</si>
  <si>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</si>
  <si>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</si>
  <si>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</si>
  <si>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</si>
  <si>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</si>
  <si>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</si>
  <si>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</si>
  <si>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</si>
  <si>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</si>
  <si>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</si>
  <si>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</si>
  <si>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</si>
  <si>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</si>
  <si>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</si>
  <si>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</si>
  <si>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</si>
  <si>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</si>
  <si>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</si>
  <si>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</si>
  <si>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</si>
  <si>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</si>
  <si>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</si>
  <si>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</si>
  <si>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</si>
  <si>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</si>
  <si>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</si>
  <si>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</si>
  <si>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</si>
  <si>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</si>
  <si>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</si>
  <si>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</si>
  <si>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</si>
  <si>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</si>
  <si>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</si>
  <si>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</si>
  <si>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</si>
  <si>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</si>
  <si>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</si>
  <si>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</si>
  <si>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</si>
  <si>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</si>
  <si>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</si>
  <si>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</si>
  <si>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</si>
  <si>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</si>
  <si>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</si>
  <si>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</si>
  <si>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</si>
  <si>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</si>
  <si>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</si>
  <si>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</si>
  <si>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</si>
  <si>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</si>
  <si>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</si>
  <si>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</si>
  <si>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</si>
  <si>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</si>
  <si>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</si>
  <si>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</si>
  <si>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</si>
  <si>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</si>
  <si>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</si>
  <si>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</si>
  <si>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</si>
  <si>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</si>
  <si>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</si>
  <si>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</si>
  <si>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</si>
  <si>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</si>
  <si>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</si>
  <si>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</si>
  <si>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</si>
  <si>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</si>
  <si>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</si>
  <si>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</si>
  <si>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</si>
  <si>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</si>
  <si>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</si>
  <si>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</si>
  <si>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</si>
  <si>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</si>
  <si>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</si>
  <si>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</si>
  <si>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</si>
  <si>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</si>
  <si>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</si>
  <si>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</si>
  <si>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</si>
  <si>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</si>
  <si>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</si>
  <si>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</si>
  <si>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</si>
  <si>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</si>
  <si>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</si>
  <si>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</si>
  <si>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</si>
  <si>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</si>
  <si>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</si>
  <si>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</si>
  <si>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</si>
  <si>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</si>
  <si>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</si>
  <si>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</si>
  <si>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</si>
  <si>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</si>
  <si>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</si>
  <si>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</si>
  <si>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</si>
  <si>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</si>
  <si>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</si>
  <si>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</si>
  <si>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</si>
  <si>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</si>
  <si>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</si>
  <si>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</si>
  <si>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</si>
  <si>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</si>
  <si>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</si>
  <si>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</si>
  <si>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</si>
  <si>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</si>
  <si>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</si>
  <si>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</si>
  <si>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</si>
  <si>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</si>
  <si>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</si>
  <si>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</si>
  <si>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</si>
  <si>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</si>
  <si>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</si>
  <si>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</si>
  <si>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</si>
  <si>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</si>
  <si>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</si>
  <si>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</si>
  <si>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</si>
  <si>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</si>
  <si>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</si>
  <si>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</si>
  <si>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</si>
  <si>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</si>
  <si>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</si>
  <si>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</si>
  <si>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</si>
  <si>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</si>
  <si>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</si>
  <si>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</si>
  <si>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</si>
  <si>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</si>
  <si>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</si>
  <si>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</si>
  <si>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</si>
  <si>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</si>
  <si>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</si>
  <si>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</si>
  <si>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</si>
  <si>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</si>
  <si>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</si>
  <si>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</si>
  <si>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</si>
  <si>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</si>
  <si>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</si>
  <si>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</si>
  <si>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</si>
  <si>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</si>
  <si>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</si>
  <si>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</si>
  <si>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</si>
  <si>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</si>
  <si>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</si>
  <si>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</si>
  <si>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</si>
  <si>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</si>
  <si>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</si>
  <si>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</si>
  <si>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</si>
  <si>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</si>
  <si>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</si>
  <si>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</si>
  <si>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</si>
  <si>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</si>
  <si>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</si>
  <si>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</si>
  <si>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</si>
  <si>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</si>
  <si>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</si>
  <si>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</si>
  <si>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</si>
  <si>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</si>
  <si>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</si>
  <si>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</si>
  <si>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</si>
  <si>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</si>
  <si>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</si>
  <si>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</si>
  <si>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</si>
  <si>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</si>
  <si>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</si>
  <si>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</si>
  <si>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</si>
  <si>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</si>
  <si>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</si>
  <si>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</si>
  <si>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</si>
  <si>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</si>
  <si>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</si>
  <si>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</si>
  <si>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</si>
  <si>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</si>
  <si>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</si>
  <si>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</si>
  <si>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</si>
  <si>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</si>
  <si>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</si>
  <si>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</si>
  <si>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</si>
  <si>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</si>
  <si>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</si>
  <si>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</si>
  <si>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</si>
  <si>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</si>
  <si>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</si>
  <si>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</si>
  <si>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</si>
  <si>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</si>
  <si>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</si>
  <si>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</si>
  <si>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</si>
  <si>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</si>
  <si>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</si>
  <si>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</si>
  <si>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</si>
  <si>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</si>
  <si>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</si>
  <si>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</si>
  <si>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</si>
  <si>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</si>
  <si>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</si>
  <si>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</si>
  <si>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</si>
  <si>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</si>
  <si>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</si>
  <si>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</si>
  <si>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</si>
  <si>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</si>
  <si>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</si>
  <si>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</si>
  <si>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</si>
  <si>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</si>
  <si>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</si>
  <si>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</si>
  <si>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</si>
  <si>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</si>
  <si>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</si>
  <si>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</si>
  <si>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</si>
  <si>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</si>
  <si>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</si>
  <si>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</si>
  <si>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</si>
  <si>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</si>
  <si>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</si>
  <si>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</si>
  <si>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</si>
  <si>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</si>
  <si>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</si>
  <si>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</si>
  <si>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</si>
  <si>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</si>
  <si>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</si>
  <si>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</si>
  <si>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</si>
  <si>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</si>
  <si>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</si>
  <si>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</si>
  <si>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</si>
  <si>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</si>
  <si>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</si>
  <si>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</si>
  <si>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</si>
  <si>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</si>
  <si>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</si>
  <si>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</si>
  <si>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</si>
  <si>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</si>
  <si>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</si>
  <si>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</si>
  <si>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</si>
  <si>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</si>
  <si>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</si>
  <si>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</si>
  <si>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</si>
  <si>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</si>
  <si>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</si>
  <si>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</si>
  <si>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</si>
  <si>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</si>
  <si>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</si>
  <si>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</si>
  <si>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</si>
  <si>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</si>
  <si>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</si>
  <si>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</si>
  <si>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</si>
  <si>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</si>
  <si>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</si>
  <si>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</si>
  <si>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</si>
  <si>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</si>
  <si>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</si>
  <si>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</si>
  <si>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</si>
  <si>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</si>
  <si>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</si>
  <si>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</si>
  <si>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</si>
  <si>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</si>
  <si>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</si>
  <si>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</si>
  <si>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</si>
  <si>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</si>
  <si>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</si>
  <si>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</si>
  <si>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</si>
  <si>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</si>
  <si>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</si>
  <si>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</si>
  <si>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</si>
  <si>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</si>
  <si>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</si>
  <si>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</si>
  <si>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</si>
  <si>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</si>
  <si>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</si>
  <si>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</si>
  <si>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</si>
  <si>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</si>
  <si>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</si>
  <si>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</si>
  <si>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</si>
  <si>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</si>
  <si>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</si>
  <si>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</si>
  <si>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</si>
  <si>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</si>
  <si>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</si>
  <si>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</si>
  <si>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</si>
  <si>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</si>
  <si>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</si>
  <si>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</si>
  <si>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</si>
  <si>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</si>
  <si>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</si>
  <si>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</si>
  <si>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</si>
  <si>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</si>
  <si>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</si>
  <si>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</si>
  <si>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</si>
  <si>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</si>
  <si>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</si>
  <si>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</si>
  <si>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</si>
  <si>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</si>
  <si>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</si>
  <si>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</si>
  <si>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</si>
  <si>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</si>
  <si>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</si>
  <si>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</si>
  <si>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</si>
  <si>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</si>
  <si>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</si>
  <si>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</si>
  <si>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</si>
  <si>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</si>
  <si>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</si>
  <si>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</si>
  <si>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</si>
  <si>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</si>
  <si>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</si>
  <si>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</si>
  <si>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</si>
  <si>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</si>
  <si>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</si>
  <si>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</si>
  <si>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</si>
  <si>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</si>
  <si>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</si>
  <si>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</si>
  <si>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</si>
  <si>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</si>
  <si>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</si>
  <si>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</si>
  <si>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</si>
  <si>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</si>
  <si>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</si>
  <si>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</si>
  <si>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</si>
  <si>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</si>
  <si>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</si>
  <si>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</si>
  <si>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</si>
  <si>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</si>
  <si>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</si>
  <si>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</si>
  <si>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</si>
  <si>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</si>
  <si>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</si>
  <si>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</si>
  <si>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</si>
  <si>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</si>
  <si>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</si>
  <si>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</si>
  <si>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</si>
  <si>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</si>
  <si>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</si>
  <si>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</si>
  <si>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</si>
  <si>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</si>
  <si>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</si>
  <si>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</si>
  <si>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</si>
  <si>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</si>
  <si>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</si>
  <si>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</si>
  <si>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</si>
  <si>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</si>
  <si>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</si>
  <si>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</si>
  <si>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</si>
  <si>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</si>
  <si>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</si>
  <si>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</si>
  <si>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</si>
  <si>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</si>
  <si>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</si>
  <si>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</si>
  <si>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</si>
  <si>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</si>
  <si>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</si>
  <si>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</si>
  <si>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</si>
  <si>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</si>
  <si>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</si>
  <si>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</si>
  <si>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</si>
  <si>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</si>
  <si>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</si>
  <si>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</si>
  <si>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</si>
  <si>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</si>
  <si>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</si>
  <si>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</si>
  <si>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</si>
  <si>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</si>
  <si>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</si>
  <si>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</si>
  <si>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</si>
  <si>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</si>
  <si>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</si>
  <si>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</si>
  <si>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</si>
  <si>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</si>
  <si>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</si>
  <si>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</si>
  <si>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</si>
  <si>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</si>
  <si>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</si>
  <si>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</si>
  <si>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</si>
  <si>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</si>
  <si>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</si>
  <si>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</si>
  <si>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</si>
  <si>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</si>
  <si>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</si>
  <si>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</si>
  <si>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</si>
  <si>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</si>
  <si>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</si>
  <si>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</si>
  <si>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</si>
  <si>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</si>
  <si>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</si>
  <si>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</si>
  <si>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</si>
  <si>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</si>
  <si>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</si>
  <si>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</si>
  <si>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</si>
  <si>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</si>
  <si>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</si>
  <si>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</si>
  <si>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</si>
  <si>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</si>
  <si>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</si>
  <si>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</si>
  <si>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</si>
  <si>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</si>
  <si>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</si>
  <si>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</si>
  <si>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</si>
  <si>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</si>
  <si>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</si>
  <si>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</si>
  <si>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</si>
  <si>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</si>
  <si>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</si>
  <si>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</si>
  <si>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</si>
  <si>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</si>
  <si>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</si>
  <si>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</si>
  <si>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</si>
  <si>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</si>
  <si>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</si>
  <si>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</si>
  <si>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</si>
  <si>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</si>
  <si>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</si>
  <si>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</si>
  <si>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</si>
  <si>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</si>
  <si>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</si>
  <si>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</si>
  <si>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</si>
  <si>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</si>
  <si>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</si>
  <si>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</si>
  <si>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</si>
  <si>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</si>
  <si>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</si>
  <si>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</si>
  <si>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</si>
  <si>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</si>
  <si>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</si>
  <si>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</si>
  <si>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</si>
  <si>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</si>
  <si>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</si>
  <si>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</si>
  <si>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</si>
  <si>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</si>
  <si>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</si>
  <si>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</si>
  <si>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</si>
  <si>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</si>
  <si>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</si>
  <si>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</si>
  <si>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</si>
  <si>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</si>
  <si>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</si>
  <si>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</si>
  <si>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</si>
  <si>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</si>
  <si>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</si>
  <si>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</si>
  <si>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</si>
  <si>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</si>
  <si>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</si>
  <si>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</si>
  <si>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</si>
  <si>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</si>
  <si>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</si>
  <si>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</si>
  <si>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</si>
  <si>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</si>
  <si>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</si>
  <si>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</si>
  <si>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</si>
  <si>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</si>
  <si>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</si>
  <si>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</si>
  <si>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</si>
  <si>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</si>
  <si>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</si>
  <si>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</si>
  <si>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</si>
  <si>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</si>
  <si>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</si>
  <si>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</si>
  <si>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</si>
  <si>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</si>
  <si>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</si>
  <si>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</si>
  <si>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</si>
  <si>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</si>
  <si>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</si>
  <si>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</si>
  <si>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</si>
  <si>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</si>
  <si>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</si>
  <si>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</si>
  <si>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</si>
  <si>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</si>
  <si>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</si>
  <si>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</si>
  <si>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</si>
  <si>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</si>
  <si>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</si>
  <si>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</si>
  <si>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</si>
  <si>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</si>
  <si>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</si>
  <si>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</si>
  <si>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</si>
  <si>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</si>
  <si>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</si>
  <si>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</si>
  <si>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</si>
  <si>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</si>
  <si>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</si>
  <si>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</si>
  <si>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</si>
  <si>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</si>
  <si>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</si>
  <si>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</si>
  <si>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</si>
  <si>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</si>
  <si>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</si>
  <si>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</si>
  <si>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</si>
  <si>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</si>
  <si>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</si>
  <si>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</si>
  <si>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</si>
  <si>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</si>
  <si>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</si>
  <si>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</si>
  <si>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</si>
  <si>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</si>
  <si>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</si>
  <si>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</si>
  <si>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</si>
  <si>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</si>
  <si>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</si>
  <si>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</si>
  <si>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</si>
  <si>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</si>
  <si>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</si>
  <si>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</si>
  <si>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</si>
  <si>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</si>
  <si>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</si>
  <si>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</si>
  <si>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</si>
  <si>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</si>
  <si>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</si>
  <si>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</si>
  <si>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</si>
  <si>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</si>
  <si>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</si>
  <si>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</si>
  <si>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</si>
  <si>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</si>
  <si>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</si>
  <si>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</si>
  <si>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</si>
  <si>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</si>
  <si>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</si>
  <si>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</si>
  <si>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</si>
  <si>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</si>
  <si>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</si>
  <si>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</si>
  <si>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</si>
  <si>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</si>
  <si>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</si>
  <si>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</si>
  <si>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</si>
  <si>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</si>
  <si>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</si>
  <si>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</si>
  <si>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</si>
  <si>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</si>
  <si>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</si>
  <si>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</si>
  <si>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</si>
  <si>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</si>
  <si>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</si>
  <si>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</si>
  <si>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</si>
  <si>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</si>
  <si>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</si>
  <si>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</si>
  <si>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</si>
  <si>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</si>
  <si>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</si>
  <si>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</si>
  <si>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</si>
  <si>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</si>
  <si>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</si>
  <si>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</si>
  <si>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</si>
  <si>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</si>
  <si>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</si>
  <si>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</si>
  <si>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</si>
  <si>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</si>
  <si>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</si>
  <si>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</si>
  <si>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</si>
  <si>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</si>
  <si>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</si>
  <si>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</si>
  <si>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</si>
  <si>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</si>
  <si>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</si>
  <si>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</si>
  <si>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</si>
  <si>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</si>
  <si>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</si>
  <si>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</si>
  <si>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</si>
  <si>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</si>
  <si>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</si>
  <si>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</si>
  <si>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</si>
  <si>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</si>
  <si>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</si>
  <si>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</si>
  <si>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</si>
  <si>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</si>
  <si>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</si>
  <si>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</si>
  <si>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</si>
  <si>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</si>
  <si>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</si>
  <si>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</si>
  <si>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</si>
  <si>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</si>
  <si>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</si>
  <si>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</si>
  <si>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</si>
  <si>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</si>
  <si>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</si>
  <si>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</si>
  <si>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</si>
  <si>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</si>
  <si>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</si>
  <si>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</si>
  <si>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</si>
  <si>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</si>
  <si>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</si>
  <si>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</si>
  <si>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</si>
  <si>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</si>
  <si>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</si>
  <si>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</si>
  <si>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</si>
  <si>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</si>
  <si>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</si>
  <si>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</si>
  <si>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</si>
  <si>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</si>
  <si>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</si>
  <si>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</si>
  <si>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</si>
  <si>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</si>
  <si>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</si>
  <si>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</si>
  <si>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</si>
  <si>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</si>
  <si>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</si>
  <si>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</si>
  <si>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</si>
  <si>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</si>
  <si>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</si>
  <si>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</si>
  <si>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</si>
  <si>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</si>
  <si>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</si>
  <si>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</si>
  <si>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</si>
  <si>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</si>
  <si>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</si>
  <si>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</si>
  <si>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</si>
  <si>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</si>
  <si>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</si>
  <si>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</si>
  <si>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</si>
  <si>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</si>
  <si>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</si>
  <si>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</si>
  <si>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</si>
  <si>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</si>
  <si>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</si>
  <si>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</si>
  <si>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</si>
  <si>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</si>
  <si>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</si>
  <si>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</si>
  <si>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</si>
  <si>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</si>
  <si>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</si>
  <si>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</si>
  <si>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</si>
  <si>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</si>
  <si>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</si>
  <si>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</si>
  <si>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</si>
  <si>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</si>
  <si>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</si>
  <si>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</si>
  <si>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</si>
  <si>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</si>
  <si>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</si>
  <si>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</si>
  <si>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</si>
  <si>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</si>
  <si>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</si>
  <si>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</si>
  <si>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</si>
  <si>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</si>
  <si>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</si>
  <si>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</si>
  <si>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</si>
  <si>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</si>
  <si>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</si>
  <si>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</si>
  <si>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</si>
  <si>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</si>
  <si>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</si>
  <si>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</si>
  <si>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</si>
  <si>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</si>
  <si>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</si>
  <si>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</si>
  <si>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</si>
  <si>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</si>
  <si>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</si>
  <si>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</si>
  <si>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</si>
  <si>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</si>
  <si>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</si>
  <si>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</si>
  <si>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</si>
  <si>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</si>
  <si>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</si>
  <si>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</si>
  <si>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</si>
  <si>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</si>
  <si>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</si>
  <si>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</si>
  <si>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</si>
  <si>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</si>
  <si>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</si>
  <si>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</si>
  <si>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</si>
  <si>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</si>
  <si>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</si>
  <si>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</si>
  <si>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</si>
  <si>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</si>
  <si>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</si>
  <si>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</si>
  <si>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</si>
  <si>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</si>
  <si>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</si>
  <si>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</si>
  <si>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</si>
  <si>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</si>
  <si>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</si>
  <si>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</si>
  <si>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</si>
  <si>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</si>
  <si>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</si>
  <si>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</si>
  <si>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</si>
  <si>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</si>
  <si>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</si>
  <si>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</si>
  <si>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</si>
  <si>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</si>
  <si>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</si>
  <si>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</si>
  <si>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</si>
  <si>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</si>
  <si>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</si>
  <si>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</si>
  <si>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</si>
  <si>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</si>
  <si>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</si>
  <si>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</si>
  <si>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</si>
  <si>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</si>
  <si>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</si>
  <si>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</si>
  <si>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</si>
  <si>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</si>
  <si>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</si>
  <si>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</si>
  <si>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</si>
  <si>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</si>
  <si>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</si>
  <si>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</si>
  <si>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</si>
  <si>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</si>
  <si>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</si>
  <si>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</si>
  <si>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</si>
  <si>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</si>
  <si>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</si>
  <si>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</si>
  <si>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</si>
  <si>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</si>
  <si>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</si>
  <si>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</si>
  <si>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</si>
  <si>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</si>
  <si>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</si>
  <si>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</si>
  <si>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</si>
  <si>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</si>
  <si>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</si>
  <si>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</si>
  <si>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</si>
  <si>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</si>
  <si>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</si>
  <si>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</si>
  <si>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</si>
  <si>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</si>
  <si>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</si>
  <si>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</si>
  <si>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</si>
  <si>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</si>
  <si>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</si>
  <si>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</si>
  <si>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</si>
  <si>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</si>
  <si>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</si>
  <si>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</si>
  <si>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</si>
  <si>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</si>
  <si>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</si>
  <si>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</si>
  <si>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</si>
  <si>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</si>
  <si>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</si>
  <si>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</si>
  <si>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</si>
  <si>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</si>
  <si>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</si>
  <si>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</si>
  <si>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</si>
  <si>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</si>
  <si>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</si>
  <si>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</si>
  <si>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</si>
  <si>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</si>
  <si>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</si>
  <si>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</si>
  <si>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</si>
  <si>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</si>
  <si>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</si>
  <si>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</si>
  <si>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</si>
  <si>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</si>
  <si>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</si>
  <si>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</si>
  <si>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</si>
  <si>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</si>
  <si>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</si>
  <si>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</si>
  <si>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</si>
  <si>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</si>
  <si>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</si>
  <si>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</si>
  <si>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</si>
  <si>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</si>
  <si>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</si>
  <si>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</si>
  <si>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</si>
  <si>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</si>
  <si>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</si>
  <si>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</si>
  <si>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</si>
  <si>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</si>
  <si>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</si>
  <si>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</si>
  <si>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</si>
  <si>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</si>
  <si>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</si>
  <si>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</si>
  <si>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</si>
  <si>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</si>
  <si>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</si>
  <si>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</si>
  <si>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</si>
  <si>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</si>
  <si>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</si>
  <si>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</si>
  <si>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</si>
  <si>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</si>
  <si>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</si>
  <si>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</si>
  <si>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</si>
  <si>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</si>
  <si>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</si>
  <si>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</si>
  <si>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</si>
  <si>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</si>
  <si>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</si>
  <si>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</si>
  <si>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</si>
  <si>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</si>
  <si>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</si>
  <si>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</si>
  <si>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</si>
  <si>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</si>
  <si>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</si>
  <si>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</si>
  <si>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</si>
  <si>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</si>
  <si>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</si>
  <si>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</si>
  <si>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</si>
  <si>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</si>
  <si>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</si>
  <si>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</si>
  <si>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</si>
  <si>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</si>
  <si>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</si>
  <si>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</si>
  <si>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</si>
  <si>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</si>
  <si>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</si>
  <si>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</si>
  <si>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</si>
  <si>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</si>
  <si>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</si>
  <si>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</si>
  <si>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</si>
  <si>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</si>
  <si>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</si>
  <si>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</si>
  <si>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</si>
  <si>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</si>
  <si>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</si>
  <si>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</si>
  <si>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</si>
  <si>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</si>
  <si>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</si>
  <si>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</si>
  <si>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</si>
  <si>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</si>
  <si>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</si>
  <si>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</si>
  <si>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</si>
  <si>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</si>
  <si>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</si>
  <si>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</si>
  <si>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</si>
  <si>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</si>
  <si>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</si>
  <si>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</si>
  <si>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</si>
  <si>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</si>
  <si>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</si>
  <si>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</si>
  <si>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</si>
  <si>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</si>
  <si>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</si>
  <si>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</si>
  <si>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</si>
  <si>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</si>
  <si>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</si>
  <si>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</si>
  <si>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</si>
  <si>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</si>
  <si>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</si>
  <si>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</si>
  <si>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</si>
  <si>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</si>
  <si>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</si>
  <si>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</si>
  <si>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</si>
  <si>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</si>
  <si>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</si>
  <si>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</si>
  <si>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</si>
  <si>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</si>
  <si>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</si>
  <si>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</si>
  <si>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</si>
  <si>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</si>
  <si>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</si>
  <si>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</si>
  <si>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</si>
  <si>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</si>
  <si>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</si>
  <si>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</si>
  <si>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</si>
  <si>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</si>
  <si>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</si>
  <si>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</si>
  <si>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</si>
  <si>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</si>
  <si>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</si>
  <si>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</si>
  <si>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</si>
  <si>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</si>
  <si>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</si>
  <si>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</si>
  <si>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</si>
  <si>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</si>
  <si>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</si>
  <si>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</si>
  <si>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</si>
  <si>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</si>
  <si>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</si>
  <si>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</si>
  <si>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</si>
  <si>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</si>
  <si>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</si>
  <si>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</si>
  <si>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</si>
  <si>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</si>
  <si>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</si>
  <si>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</si>
  <si>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</si>
  <si>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</si>
  <si>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</si>
  <si>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</si>
  <si>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</si>
  <si>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</si>
  <si>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</si>
  <si>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</si>
  <si>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</si>
  <si>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</si>
  <si>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</si>
  <si>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</si>
  <si>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</si>
  <si>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</si>
  <si>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</si>
  <si>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</si>
  <si>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</si>
  <si>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</si>
  <si>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</si>
  <si>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</si>
  <si>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</si>
  <si>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</si>
  <si>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</si>
  <si>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</si>
  <si>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</si>
  <si>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</si>
  <si>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</si>
  <si>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</si>
  <si>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</si>
  <si>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</si>
  <si>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</si>
  <si>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</si>
  <si>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</si>
  <si>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</si>
  <si>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</si>
  <si>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</si>
  <si>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</si>
  <si>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</si>
  <si>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</si>
  <si>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</si>
  <si>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</si>
  <si>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</si>
  <si>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</si>
  <si>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</si>
  <si>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</si>
  <si>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</si>
  <si>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</si>
  <si>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</si>
  <si>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</si>
  <si>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</si>
  <si>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</si>
  <si>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</si>
  <si>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</si>
  <si>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</si>
  <si>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</si>
  <si>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</si>
  <si>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</si>
  <si>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</si>
  <si>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</si>
  <si>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</si>
  <si>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</si>
  <si>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</si>
  <si>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</si>
  <si>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</si>
  <si>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</si>
  <si>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</si>
  <si>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</si>
  <si>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</si>
  <si>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</si>
  <si>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</si>
  <si>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</si>
  <si>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</si>
  <si>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</si>
  <si>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</si>
  <si>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</si>
  <si>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</si>
  <si>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</si>
  <si>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</si>
  <si>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</si>
  <si>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</si>
  <si>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</si>
  <si>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</si>
  <si>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</si>
  <si>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</si>
  <si>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</si>
  <si>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</si>
  <si>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</si>
  <si>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</si>
  <si>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</si>
  <si>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</si>
  <si>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</si>
  <si>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</si>
  <si>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</si>
  <si>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</si>
  <si>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</si>
  <si>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</si>
  <si>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</si>
  <si>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</si>
  <si>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</si>
  <si>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</si>
  <si>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</si>
  <si>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</si>
  <si>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</si>
  <si>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</si>
  <si>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</si>
  <si>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</si>
  <si>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</si>
  <si>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</si>
  <si>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</si>
  <si>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</si>
  <si>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</si>
  <si>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</si>
  <si>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</si>
  <si>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</si>
  <si>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</si>
  <si>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</si>
  <si>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</si>
  <si>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</si>
  <si>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</si>
  <si>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</si>
  <si>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</si>
  <si>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</si>
  <si>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</si>
  <si>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</si>
  <si>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</si>
  <si>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</si>
  <si>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</si>
  <si>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</si>
  <si>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</si>
  <si>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</si>
  <si>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</si>
  <si>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</si>
  <si>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</si>
  <si>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</si>
  <si>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</si>
  <si>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</si>
  <si>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</si>
  <si>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</si>
  <si>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</si>
  <si>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</si>
  <si>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</si>
  <si>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</si>
  <si>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</si>
  <si>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</si>
  <si>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</si>
  <si>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</si>
  <si>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</si>
  <si>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</si>
  <si>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</si>
  <si>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</si>
  <si>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</si>
  <si>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</si>
  <si>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</si>
  <si>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</si>
  <si>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</si>
  <si>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</si>
  <si>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</si>
  <si>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</si>
  <si>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</si>
  <si>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</si>
  <si>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</si>
  <si>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</si>
  <si>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</si>
  <si>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</si>
  <si>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</si>
  <si>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</si>
  <si>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</si>
  <si>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</si>
  <si>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</si>
  <si>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</si>
  <si>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</si>
  <si>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</si>
  <si>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</si>
  <si>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</si>
  <si>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</si>
  <si>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</si>
  <si>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</si>
  <si>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</si>
  <si>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</si>
  <si>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</si>
  <si>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</si>
  <si>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</si>
  <si>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</si>
  <si>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</si>
  <si>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</si>
  <si>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</si>
  <si>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</si>
  <si>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</si>
  <si>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</si>
  <si>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</si>
  <si>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</si>
  <si>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</si>
  <si>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</si>
  <si>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</si>
  <si>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</si>
  <si>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</si>
  <si>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</si>
  <si>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</si>
  <si>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</si>
  <si>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</si>
  <si>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</si>
  <si>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</si>
  <si>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</si>
  <si>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</si>
  <si>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</si>
  <si>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</si>
  <si>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</si>
  <si>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</si>
  <si>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</si>
  <si>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</si>
  <si>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</si>
  <si>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</si>
  <si>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</si>
  <si>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</si>
  <si>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</si>
  <si>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</si>
  <si>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</si>
  <si>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</si>
  <si>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</si>
  <si>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</si>
  <si>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</si>
  <si>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</si>
  <si>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</si>
  <si>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</si>
  <si>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</si>
  <si>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</si>
  <si>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</si>
  <si>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</si>
  <si>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</si>
  <si>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</si>
  <si>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</si>
  <si>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</si>
  <si>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</si>
  <si>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</si>
  <si>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</si>
  <si>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</si>
  <si>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</si>
  <si>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</si>
  <si>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</si>
  <si>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</si>
  <si>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</si>
  <si>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</si>
  <si>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</si>
  <si>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</si>
  <si>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</si>
  <si>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</si>
  <si>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</si>
  <si>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</si>
  <si>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</si>
  <si>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</si>
  <si>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</si>
  <si>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</si>
  <si>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</si>
  <si>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</si>
  <si>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</si>
  <si>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</si>
  <si>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</si>
  <si>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</si>
  <si>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</si>
  <si>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</si>
  <si>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</si>
  <si>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</si>
  <si>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</si>
  <si>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</si>
  <si>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</si>
  <si>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</si>
  <si>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</si>
  <si>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</si>
  <si>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</si>
  <si>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</si>
  <si>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</si>
  <si>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</si>
  <si>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</si>
  <si>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</si>
  <si>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</si>
  <si>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</si>
  <si>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</si>
  <si>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</si>
  <si>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</si>
  <si>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</si>
  <si>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</si>
  <si>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</si>
  <si>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</si>
  <si>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</si>
  <si>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</si>
  <si>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</si>
  <si>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</si>
  <si>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</si>
  <si>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</si>
  <si>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</si>
  <si>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</si>
  <si>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</si>
  <si>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</si>
  <si>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</si>
  <si>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</si>
  <si>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</si>
  <si>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</si>
  <si>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</si>
  <si>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</si>
  <si>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</si>
  <si>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</si>
  <si>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</si>
  <si>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</si>
  <si>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</si>
  <si>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</si>
  <si>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</si>
  <si>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</si>
  <si>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</si>
  <si>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</si>
  <si>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</si>
  <si>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</si>
  <si>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</si>
  <si>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</si>
  <si>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</si>
  <si>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</si>
  <si>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</si>
  <si>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</si>
  <si>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</si>
  <si>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</si>
  <si>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</si>
  <si>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</si>
  <si>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</si>
  <si>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</si>
  <si>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</si>
  <si>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</si>
  <si>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</si>
  <si>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</si>
  <si>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</si>
  <si>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</si>
  <si>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</si>
  <si>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</si>
  <si>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</si>
  <si>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</si>
  <si>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</si>
  <si>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</si>
  <si>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</si>
  <si>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</si>
  <si>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</si>
  <si>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</si>
  <si>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</si>
  <si>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</si>
  <si>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</si>
  <si>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</si>
  <si>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</si>
  <si>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</si>
  <si>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</si>
  <si>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</si>
  <si>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</si>
  <si>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</si>
  <si>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</si>
  <si>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</si>
  <si>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</si>
  <si>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</si>
  <si>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</si>
  <si>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</si>
  <si>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</si>
  <si>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</si>
  <si>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</si>
  <si>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</si>
  <si>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</si>
  <si>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</si>
  <si>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</si>
  <si>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</si>
  <si>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</si>
  <si>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</si>
  <si>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</si>
  <si>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</si>
  <si>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</si>
  <si>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</si>
  <si>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</si>
  <si>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</si>
  <si>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</si>
  <si>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</si>
  <si>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</si>
  <si>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</si>
  <si>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</si>
  <si>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</si>
  <si>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</si>
  <si>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</si>
  <si>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</si>
  <si>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</si>
  <si>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</si>
  <si>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</si>
  <si>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</si>
  <si>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</si>
  <si>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</si>
  <si>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</si>
  <si>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</si>
  <si>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</si>
  <si>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</si>
  <si>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</si>
  <si>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</si>
  <si>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</si>
  <si>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</si>
  <si>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</si>
  <si>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</si>
  <si>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</si>
  <si>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</si>
  <si>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</si>
  <si>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</si>
  <si>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</si>
  <si>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</si>
  <si>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</si>
  <si>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</si>
  <si>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</si>
  <si>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</si>
  <si>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</si>
  <si>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</si>
  <si>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</si>
  <si>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</si>
  <si>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</si>
  <si>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</si>
  <si>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</si>
  <si>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</si>
  <si>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</si>
  <si>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</si>
  <si>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</si>
  <si>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</si>
  <si>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</si>
  <si>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</si>
  <si>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</si>
  <si>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</si>
  <si>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</si>
  <si>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</si>
  <si>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</si>
  <si>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</si>
  <si>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</si>
  <si>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</si>
  <si>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</si>
  <si>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</si>
  <si>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</si>
  <si>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</si>
  <si>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</si>
  <si>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</si>
  <si>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</si>
  <si>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</si>
  <si>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</si>
  <si>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</si>
  <si>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</si>
  <si>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</si>
  <si>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</si>
  <si>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</si>
  <si>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</si>
  <si>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</si>
  <si>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</si>
  <si>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</si>
  <si>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</si>
  <si>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</si>
  <si>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</si>
  <si>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</si>
  <si>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</si>
  <si>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</si>
  <si>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</si>
  <si>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</si>
  <si>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</si>
  <si>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</si>
  <si>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</si>
  <si>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</si>
  <si>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</si>
  <si>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</si>
  <si>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</si>
  <si>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</si>
  <si>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</si>
  <si>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</si>
  <si>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</si>
  <si>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</si>
  <si>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</si>
  <si>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</si>
  <si>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</si>
  <si>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</si>
  <si>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</si>
  <si>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</si>
  <si>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</si>
  <si>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</si>
  <si>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</si>
  <si>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</si>
  <si>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</si>
  <si>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</si>
  <si>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</si>
  <si>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</si>
  <si>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</si>
  <si>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</si>
  <si>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</si>
  <si>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</si>
  <si>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</si>
  <si>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</si>
  <si>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</si>
  <si>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</si>
  <si>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</si>
  <si>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</si>
  <si>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</si>
  <si>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</si>
  <si>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</si>
  <si>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</si>
  <si>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</si>
  <si>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</si>
  <si>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</si>
  <si>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</si>
  <si>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</si>
  <si>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</si>
  <si>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</si>
  <si>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</si>
  <si>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</si>
  <si>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</si>
  <si>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</si>
  <si>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</si>
  <si>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</si>
  <si>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</si>
  <si>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</si>
  <si>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</si>
  <si>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</si>
  <si>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</si>
  <si>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</si>
  <si>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</si>
  <si>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</si>
  <si>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</si>
  <si>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</si>
  <si>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</si>
  <si>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</si>
  <si>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</si>
  <si>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</si>
  <si>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</si>
  <si>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</si>
  <si>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</si>
  <si>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</si>
  <si>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</si>
  <si>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</si>
  <si>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</si>
  <si>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</si>
  <si>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</si>
  <si>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</si>
  <si>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</si>
  <si>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</si>
  <si>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</si>
  <si>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</si>
  <si>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</si>
  <si>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</si>
  <si>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</si>
  <si>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</si>
  <si>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</si>
  <si>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</si>
  <si>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</si>
  <si>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</si>
  <si>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</si>
  <si>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</si>
  <si>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</si>
  <si>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</si>
  <si>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</si>
  <si>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</si>
  <si>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</si>
  <si>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</si>
  <si>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</si>
  <si>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</si>
  <si>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</si>
  <si>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</si>
  <si>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</si>
  <si>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</si>
  <si>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</si>
  <si>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</si>
  <si>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</si>
  <si>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</si>
  <si>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</si>
  <si>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</si>
  <si>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</si>
  <si>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</si>
  <si>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</si>
  <si>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</si>
  <si>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</si>
  <si>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</si>
  <si>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</si>
  <si>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</si>
  <si>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</si>
  <si>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</si>
  <si>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</si>
  <si>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</si>
  <si>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</si>
  <si>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</si>
  <si>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</si>
  <si>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</si>
  <si>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</si>
  <si>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</si>
  <si>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</si>
  <si>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</si>
  <si>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</si>
  <si>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</si>
  <si>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</si>
  <si>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</si>
  <si>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</si>
  <si>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</si>
  <si>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</si>
  <si>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</si>
  <si>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</si>
  <si>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</si>
  <si>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</si>
  <si>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</si>
  <si>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</si>
  <si>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</si>
  <si>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</si>
  <si>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</si>
  <si>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</si>
  <si>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</si>
  <si>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</si>
  <si>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</si>
  <si>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</si>
  <si>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</si>
  <si>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</si>
  <si>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</si>
  <si>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</si>
  <si>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</si>
  <si>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</si>
  <si>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</si>
  <si>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</si>
  <si>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</si>
  <si>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</si>
  <si>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</si>
  <si>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</si>
  <si>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</si>
  <si>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</si>
  <si>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</si>
  <si>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</si>
  <si>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</si>
  <si>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</si>
  <si>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</si>
  <si>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</si>
  <si>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</si>
  <si>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</si>
  <si>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</si>
  <si>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</si>
  <si>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</si>
  <si>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</si>
  <si>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</si>
  <si>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</si>
  <si>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</si>
  <si>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</si>
  <si>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</si>
  <si>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</si>
  <si>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</si>
  <si>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</si>
  <si>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</si>
  <si>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</si>
  <si>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</si>
  <si>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</si>
  <si>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</si>
  <si>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</si>
  <si>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</si>
  <si>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</si>
  <si>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</si>
  <si>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</si>
  <si>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</si>
  <si>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</si>
  <si>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</si>
  <si>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</si>
  <si>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</si>
  <si>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</si>
  <si>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</si>
  <si>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</si>
  <si>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</si>
  <si>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</si>
  <si>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</si>
  <si>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</si>
  <si>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</si>
  <si>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</si>
  <si>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</si>
  <si>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</si>
  <si>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</si>
  <si>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</si>
  <si>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</si>
  <si>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</si>
  <si>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</si>
  <si>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</si>
  <si>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</si>
  <si>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</si>
  <si>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</si>
  <si>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</si>
  <si>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</si>
  <si>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</si>
  <si>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</si>
  <si>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</si>
  <si>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</si>
  <si>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</si>
  <si>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</si>
  <si>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</si>
  <si>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</si>
  <si>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</si>
  <si>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</si>
  <si>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</si>
  <si>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</si>
  <si>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</si>
  <si>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</si>
  <si>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</si>
  <si>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</si>
  <si>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</si>
  <si>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</si>
  <si>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</si>
  <si>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</si>
  <si>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</si>
  <si>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</si>
  <si>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</si>
  <si>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</si>
  <si>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</si>
  <si>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</si>
  <si>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</si>
  <si>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</si>
  <si>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</si>
  <si>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</si>
  <si>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</si>
  <si>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</si>
  <si>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</si>
  <si>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</si>
  <si>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</si>
  <si>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</si>
  <si>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</si>
  <si>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</si>
  <si>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</si>
  <si>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</si>
  <si>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</si>
  <si>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</si>
  <si>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</si>
  <si>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</si>
  <si>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</si>
  <si>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</si>
  <si>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</si>
  <si>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</si>
  <si>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</si>
  <si>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</si>
  <si>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</si>
  <si>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</si>
  <si>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</si>
  <si>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</si>
  <si>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</si>
  <si>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</si>
  <si>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</si>
  <si>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</si>
  <si>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</si>
  <si>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</si>
  <si>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</si>
  <si>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</si>
  <si>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</si>
  <si>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</si>
  <si>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</si>
  <si>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</si>
  <si>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</si>
  <si>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</si>
  <si>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</si>
  <si>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</si>
  <si>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</si>
  <si>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</si>
  <si>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</si>
  <si>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</si>
  <si>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</si>
  <si>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</si>
  <si>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</si>
  <si>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</si>
  <si>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</si>
  <si>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</si>
  <si>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</si>
  <si>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</si>
  <si>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</si>
  <si>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</si>
  <si>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</si>
  <si>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</si>
  <si>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</si>
  <si>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</si>
  <si>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</si>
  <si>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</si>
  <si>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</si>
  <si>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</si>
  <si>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</si>
  <si>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</si>
  <si>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</si>
  <si>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</si>
  <si>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</si>
  <si>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</si>
  <si>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</si>
  <si>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</si>
  <si>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</si>
  <si>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</si>
  <si>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</si>
  <si>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</si>
  <si>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</si>
  <si>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</si>
  <si>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</si>
  <si>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</si>
  <si>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</si>
  <si>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</si>
  <si>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</si>
  <si>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</si>
  <si>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</si>
  <si>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</si>
  <si>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</si>
  <si>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</si>
  <si>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</si>
  <si>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</si>
  <si>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</si>
  <si>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</si>
  <si>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</si>
  <si>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</si>
  <si>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</si>
  <si>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</si>
  <si>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</si>
  <si>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</si>
  <si>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</si>
  <si>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</si>
  <si>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</si>
  <si>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</si>
  <si>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</si>
  <si>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</si>
  <si>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</si>
  <si>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</si>
  <si>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</si>
  <si>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</si>
  <si>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</si>
  <si>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</si>
  <si>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</si>
  <si>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</si>
  <si>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</si>
  <si>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</si>
  <si>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</si>
  <si>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</si>
  <si>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</si>
  <si>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</si>
  <si>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</si>
  <si>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</si>
  <si>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</si>
  <si>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</si>
  <si>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</si>
  <si>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</si>
  <si>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</si>
  <si>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</si>
  <si>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</si>
  <si>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</si>
  <si>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</si>
  <si>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</si>
  <si>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</si>
  <si>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</si>
  <si>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</si>
  <si>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</si>
  <si>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</si>
  <si>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</si>
  <si>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</si>
  <si>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</si>
  <si>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</si>
  <si>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</si>
  <si>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</si>
  <si>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</si>
  <si>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</si>
  <si>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</si>
  <si>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</si>
  <si>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</si>
  <si>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</si>
  <si>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</si>
  <si>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</si>
  <si>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</si>
  <si>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</si>
  <si>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</si>
  <si>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</si>
  <si>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</si>
  <si>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</si>
  <si>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</si>
  <si>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</si>
  <si>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</si>
  <si>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</si>
  <si>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</si>
  <si>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</si>
  <si>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</si>
  <si>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</si>
  <si>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</si>
  <si>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</si>
  <si>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</si>
  <si>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</si>
  <si>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</si>
  <si>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</si>
  <si>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</si>
  <si>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</si>
  <si>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</si>
  <si>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</si>
  <si>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</si>
  <si>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</si>
  <si>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</si>
  <si>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</si>
  <si>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</si>
  <si>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</si>
  <si>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</si>
  <si>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</si>
  <si>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</si>
  <si>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</si>
  <si>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</si>
  <si>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</si>
  <si>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</si>
  <si>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</si>
  <si>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</si>
  <si>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</si>
  <si>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</si>
  <si>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</si>
  <si>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</si>
  <si>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</si>
  <si>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</si>
  <si>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</si>
  <si>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</si>
  <si>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</si>
  <si>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</si>
  <si>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</si>
  <si>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</si>
  <si>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</si>
  <si>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</si>
  <si>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</si>
  <si>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</si>
  <si>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</si>
  <si>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</si>
  <si>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</si>
  <si>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</si>
  <si>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</si>
  <si>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</si>
  <si>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</si>
  <si>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</si>
  <si>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</si>
  <si>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</si>
  <si>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</si>
  <si>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</si>
  <si>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</si>
  <si>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</si>
  <si>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</si>
  <si>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</si>
  <si>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</si>
  <si>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</si>
  <si>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</si>
  <si>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</si>
  <si>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</si>
  <si>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</si>
  <si>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</si>
  <si>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</si>
  <si>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</si>
  <si>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</si>
  <si>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</si>
  <si>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</si>
  <si>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</si>
  <si>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</si>
  <si>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</si>
  <si>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</si>
  <si>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</si>
  <si>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</si>
  <si>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</si>
  <si>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</si>
  <si>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</si>
  <si>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</si>
  <si>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</si>
  <si>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</si>
  <si>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</si>
  <si>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</si>
  <si>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</si>
  <si>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</si>
  <si>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</si>
  <si>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</si>
  <si>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</si>
  <si>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</si>
  <si>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</si>
  <si>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</si>
  <si>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</si>
  <si>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</si>
  <si>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</si>
  <si>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</si>
  <si>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</si>
  <si>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</si>
  <si>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</si>
  <si>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</si>
  <si>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</si>
  <si>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</si>
  <si>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</si>
  <si>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</si>
  <si>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</si>
  <si>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</si>
  <si>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</si>
  <si>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</si>
  <si>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</si>
  <si>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</si>
  <si>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</si>
  <si>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</si>
  <si>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</si>
  <si>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</si>
  <si>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</si>
  <si>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</si>
  <si>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</si>
  <si>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</si>
  <si>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</si>
  <si>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</si>
  <si>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</si>
  <si>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</si>
  <si>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</si>
  <si>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</si>
  <si>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</si>
  <si>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</si>
  <si>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</si>
  <si>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</si>
  <si>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</si>
  <si>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</si>
  <si>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</si>
  <si>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</si>
  <si>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</si>
  <si>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</si>
  <si>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</si>
  <si>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</si>
  <si>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</si>
  <si>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</si>
  <si>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</si>
  <si>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</si>
  <si>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</si>
  <si>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</si>
  <si>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</si>
  <si>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</si>
  <si>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</si>
  <si>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</si>
  <si>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</si>
  <si>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</si>
  <si>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</si>
  <si>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</si>
  <si>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</si>
  <si>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</si>
  <si>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</si>
  <si>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</si>
  <si>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</si>
  <si>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</si>
  <si>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</si>
  <si>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</si>
  <si>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</si>
  <si>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</si>
  <si>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</si>
  <si>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</si>
  <si>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</si>
  <si>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</si>
  <si>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</si>
  <si>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</si>
  <si>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</si>
  <si>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</si>
  <si>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</si>
  <si>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</si>
  <si>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</si>
  <si>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</si>
  <si>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</si>
  <si>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</si>
  <si>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</si>
  <si>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</si>
  <si>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</si>
  <si>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</si>
  <si>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</si>
  <si>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</si>
  <si>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</si>
  <si>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</si>
  <si>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</si>
  <si>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</si>
  <si>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</si>
  <si>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</si>
  <si>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</si>
  <si>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</si>
  <si>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</si>
  <si>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</si>
  <si>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</si>
  <si>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</si>
  <si>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</si>
  <si>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</si>
  <si>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</si>
  <si>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</si>
  <si>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</si>
  <si>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</si>
  <si>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</si>
  <si>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</si>
  <si>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</si>
  <si>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</si>
  <si>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</si>
  <si>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</si>
  <si>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</si>
  <si>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</si>
  <si>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</si>
  <si>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</si>
  <si>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</si>
  <si>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</si>
  <si>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</si>
  <si>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</si>
  <si>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</si>
  <si>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</si>
  <si>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</si>
  <si>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</si>
  <si>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</si>
  <si>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</si>
  <si>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</si>
  <si>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</si>
  <si>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</si>
  <si>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</si>
  <si>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</si>
  <si>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</si>
  <si>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</si>
  <si>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</si>
  <si>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</si>
  <si>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</si>
  <si>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</si>
  <si>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</si>
  <si>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</si>
  <si>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</si>
  <si>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</si>
  <si>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</si>
  <si>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</si>
  <si>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</si>
  <si>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</si>
  <si>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</si>
  <si>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</si>
  <si>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</si>
  <si>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</si>
  <si>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</si>
  <si>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</si>
  <si>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</si>
  <si>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</si>
  <si>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</si>
  <si>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</si>
  <si>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</si>
  <si>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</si>
  <si>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</si>
  <si>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</si>
  <si>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</si>
  <si>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</si>
  <si>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</si>
  <si>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</si>
  <si>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</si>
  <si>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</si>
  <si>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</si>
  <si>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</si>
  <si>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</si>
  <si>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</si>
  <si>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</si>
  <si>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</si>
  <si>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</si>
  <si>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</si>
  <si>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</si>
  <si>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</si>
  <si>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</si>
  <si>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</si>
  <si>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</si>
  <si>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</si>
  <si>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</si>
  <si>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</si>
  <si>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</si>
  <si>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</si>
  <si>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</si>
  <si>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</si>
  <si>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</si>
  <si>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</si>
  <si>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</si>
  <si>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</si>
  <si>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</si>
  <si>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</si>
  <si>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</si>
  <si>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</si>
  <si>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</si>
  <si>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</si>
  <si>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</si>
  <si>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</si>
  <si>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</si>
  <si>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</si>
  <si>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</si>
  <si>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</si>
  <si>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</si>
  <si>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</si>
  <si>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</si>
  <si>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</si>
  <si>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</si>
  <si>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</si>
  <si>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</si>
  <si>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</si>
  <si>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</si>
  <si>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</si>
  <si>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</si>
  <si>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</si>
  <si>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</si>
  <si>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</si>
  <si>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</si>
  <si>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</si>
  <si>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</si>
  <si>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</si>
  <si>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</si>
  <si>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</si>
  <si>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</si>
  <si>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</si>
  <si>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</si>
  <si>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</si>
  <si>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</si>
  <si>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</si>
  <si>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</si>
  <si>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</si>
  <si>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</si>
  <si>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</si>
  <si>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</si>
  <si>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</si>
  <si>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</si>
  <si>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</si>
  <si>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</si>
  <si>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</si>
  <si>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</si>
  <si>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</si>
  <si>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</si>
  <si>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</si>
  <si>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</si>
  <si>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</si>
  <si>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</si>
  <si>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</si>
  <si>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</si>
  <si>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</si>
  <si>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</si>
  <si>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</si>
  <si>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</si>
  <si>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</si>
  <si>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</si>
  <si>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</si>
  <si>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</si>
  <si>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</si>
  <si>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</si>
  <si>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</si>
  <si>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</si>
  <si>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</si>
  <si>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</si>
  <si>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</si>
  <si>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</si>
  <si>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</si>
  <si>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</si>
  <si>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</si>
  <si>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</si>
  <si>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</si>
  <si>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</si>
  <si>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</si>
  <si>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</si>
  <si>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</si>
  <si>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</si>
  <si>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</si>
  <si>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</si>
  <si>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</si>
  <si>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</si>
  <si>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</si>
  <si>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</si>
  <si>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</si>
  <si>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</si>
  <si>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</si>
  <si>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</si>
  <si>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</si>
  <si>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</si>
  <si>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</si>
  <si>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</si>
  <si>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</si>
  <si>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</si>
  <si>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</si>
  <si>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</si>
  <si>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</si>
  <si>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</si>
  <si>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</si>
  <si>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</si>
  <si>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</si>
  <si>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</si>
  <si>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</si>
  <si>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</si>
  <si>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</si>
  <si>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</si>
  <si>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</si>
  <si>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</si>
  <si>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</si>
  <si>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</si>
  <si>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</si>
  <si>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</si>
  <si>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</si>
  <si>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</si>
  <si>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</si>
  <si>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</si>
  <si>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</si>
  <si>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</si>
  <si>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</si>
  <si>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</si>
  <si>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</si>
  <si>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</si>
  <si>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</si>
  <si>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</si>
  <si>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</si>
  <si>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</si>
  <si>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</si>
  <si>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</si>
  <si>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</si>
  <si>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</si>
  <si>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</si>
  <si>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</si>
  <si>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</si>
  <si>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</si>
  <si>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</si>
  <si>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</si>
  <si>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</si>
  <si>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</si>
  <si>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</si>
  <si>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</si>
  <si>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</si>
  <si>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</si>
  <si>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</si>
  <si>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</si>
  <si>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</si>
  <si>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</si>
  <si>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</si>
  <si>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</si>
  <si>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</si>
  <si>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</si>
  <si>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</si>
  <si>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</si>
  <si>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</si>
  <si>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</si>
  <si>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</si>
  <si>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</si>
  <si>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</si>
  <si>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</si>
  <si>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</si>
  <si>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</si>
  <si>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</si>
  <si>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</si>
  <si>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</si>
  <si>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</si>
  <si>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</si>
  <si>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</si>
  <si>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</si>
  <si>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</si>
  <si>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</si>
  <si>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</si>
  <si>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</si>
  <si>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</si>
  <si>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</si>
  <si>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</si>
  <si>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</si>
  <si>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</si>
  <si>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</si>
  <si>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</si>
  <si>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</si>
  <si>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</si>
  <si>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</si>
  <si>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</si>
  <si>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</si>
  <si>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</si>
  <si>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</si>
  <si>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</si>
  <si>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</si>
  <si>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</si>
  <si>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</si>
  <si>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</si>
  <si>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</si>
  <si>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</si>
  <si>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</si>
  <si>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</si>
  <si>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</si>
  <si>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</si>
  <si>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</si>
  <si>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</si>
  <si>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</si>
  <si>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</si>
  <si>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</si>
  <si>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</si>
  <si>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</si>
  <si>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</si>
  <si>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</si>
  <si>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</si>
  <si>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</si>
  <si>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</si>
  <si>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</si>
  <si>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</si>
  <si>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</si>
  <si>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</si>
  <si>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</si>
  <si>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</si>
  <si>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</si>
  <si>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</si>
  <si>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</si>
  <si>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</si>
  <si>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</si>
  <si>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</si>
  <si>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</si>
  <si>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</si>
  <si>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</si>
  <si>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</si>
  <si>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</si>
  <si>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</si>
  <si>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</si>
  <si>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</si>
  <si>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</si>
  <si>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</si>
  <si>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</si>
  <si>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</si>
  <si>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</si>
  <si>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</si>
  <si>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</si>
  <si>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</si>
  <si>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</si>
  <si>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</si>
  <si>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</si>
  <si>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</si>
  <si>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</si>
  <si>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</si>
  <si>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</si>
  <si>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</si>
  <si>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</si>
  <si>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</si>
  <si>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</si>
  <si>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</si>
  <si>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</si>
  <si>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</si>
  <si>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</si>
  <si>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</si>
  <si>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</si>
  <si>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</si>
  <si>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</si>
  <si>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</si>
  <si>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</si>
  <si>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</si>
  <si>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</si>
  <si>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</si>
  <si>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</si>
  <si>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</si>
  <si>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</si>
  <si>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</si>
  <si>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</si>
  <si>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</si>
  <si>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</si>
  <si>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</si>
  <si>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</si>
  <si>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</si>
  <si>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</si>
  <si>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</si>
  <si>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</si>
  <si>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</si>
  <si>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</si>
  <si>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</si>
  <si>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</si>
  <si>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</si>
  <si>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</si>
  <si>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</si>
  <si>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</si>
  <si>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</si>
  <si>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</si>
  <si>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</si>
  <si>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</si>
  <si>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</si>
  <si>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</si>
  <si>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</si>
  <si>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</si>
  <si>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</si>
  <si>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</si>
  <si>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</si>
  <si>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</si>
  <si>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</si>
  <si>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</si>
  <si>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</si>
  <si>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</si>
  <si>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</si>
  <si>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</si>
  <si>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</si>
  <si>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</si>
  <si>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</si>
  <si>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</si>
  <si>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</si>
  <si>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</si>
  <si>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</si>
  <si>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</si>
  <si>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</si>
  <si>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</si>
  <si>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</si>
  <si>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</si>
  <si>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</si>
  <si>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</si>
  <si>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</si>
  <si>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</si>
  <si>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</si>
  <si>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</si>
  <si>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</si>
  <si>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</si>
  <si>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</si>
  <si>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</si>
  <si>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</si>
  <si>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</si>
  <si>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</si>
  <si>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</si>
  <si>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</si>
  <si>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</si>
  <si>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</si>
  <si>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</si>
  <si>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</si>
  <si>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</si>
  <si>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</si>
  <si>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</si>
  <si>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</si>
  <si>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</si>
  <si>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</si>
  <si>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</si>
  <si>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</si>
  <si>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</si>
  <si>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</si>
  <si>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</si>
  <si>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</si>
  <si>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</si>
  <si>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</si>
  <si>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</si>
  <si>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</si>
  <si>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</si>
  <si>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</si>
  <si>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</si>
  <si>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</si>
  <si>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</si>
  <si>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</si>
  <si>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</si>
  <si>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</si>
  <si>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</si>
  <si>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</si>
  <si>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</si>
  <si>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</si>
  <si>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</si>
  <si>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</si>
  <si>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</si>
  <si>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</si>
  <si>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</si>
  <si>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</si>
  <si>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</si>
  <si>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</si>
  <si>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</si>
  <si>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</si>
  <si>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</si>
  <si>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</si>
  <si>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</si>
  <si>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</si>
  <si>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</si>
  <si>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</si>
  <si>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</si>
  <si>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</si>
  <si>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</si>
  <si>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</si>
  <si>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</si>
  <si>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</si>
  <si>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</si>
  <si>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</si>
  <si>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</si>
  <si>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</si>
  <si>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</si>
  <si>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</si>
  <si>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</si>
  <si>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</si>
  <si>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</si>
  <si>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</si>
  <si>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</si>
  <si>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</si>
  <si>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</si>
  <si>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</si>
  <si>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</si>
  <si>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</si>
  <si>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</si>
  <si>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</si>
  <si>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</si>
  <si>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</si>
  <si>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</si>
  <si>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</si>
  <si>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</si>
  <si>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</si>
  <si>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</si>
  <si>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</si>
  <si>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</si>
  <si>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</si>
  <si>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</si>
  <si>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</si>
  <si>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</si>
  <si>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</si>
  <si>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</si>
  <si>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</si>
  <si>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</si>
  <si>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</si>
  <si>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</si>
  <si>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</si>
  <si>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</si>
  <si>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</si>
  <si>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</si>
  <si>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</si>
  <si>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</si>
  <si>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</si>
  <si>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</si>
  <si>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</si>
  <si>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</si>
  <si>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</si>
  <si>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</si>
  <si>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</si>
  <si>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</si>
  <si>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</si>
  <si>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</si>
  <si>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</si>
  <si>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</si>
  <si>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</si>
  <si>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</si>
  <si>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</si>
  <si>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</si>
  <si>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</si>
  <si>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</si>
  <si>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</si>
  <si>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</si>
  <si>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</si>
  <si>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</si>
  <si>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</si>
  <si>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</si>
  <si>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</si>
  <si>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</si>
  <si>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</si>
  <si>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</si>
  <si>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</si>
  <si>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</si>
  <si>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</si>
  <si>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</si>
  <si>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</si>
  <si>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</si>
  <si>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</si>
  <si>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</si>
  <si>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</si>
  <si>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</si>
  <si>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</si>
  <si>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</si>
  <si>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</si>
  <si>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</si>
  <si>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</si>
  <si>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</si>
  <si>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</si>
  <si>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</si>
  <si>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</si>
  <si>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</si>
  <si>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</si>
  <si>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</si>
  <si>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</si>
  <si>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</si>
  <si>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</si>
  <si>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</si>
  <si>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</si>
  <si>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</si>
  <si>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</si>
  <si>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</si>
  <si>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</si>
  <si>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</si>
  <si>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</si>
  <si>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</si>
  <si>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</si>
  <si>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</si>
  <si>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</si>
  <si>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</si>
  <si>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</si>
  <si>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</si>
  <si>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</si>
  <si>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</si>
  <si>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</si>
  <si>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</si>
  <si>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</si>
  <si>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</si>
  <si>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</si>
  <si>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</si>
  <si>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</si>
  <si>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</si>
  <si>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</si>
  <si>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</si>
  <si>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</si>
  <si>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</si>
  <si>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</si>
  <si>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</si>
  <si>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</si>
  <si>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</si>
  <si>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</si>
  <si>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</si>
  <si>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</si>
  <si>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</si>
  <si>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</si>
  <si>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</si>
  <si>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</si>
  <si>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</si>
  <si>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</si>
  <si>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</si>
  <si>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</si>
  <si>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</si>
  <si>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</si>
  <si>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</si>
  <si>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</si>
  <si>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</si>
  <si>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</si>
  <si>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</si>
  <si>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</si>
  <si>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</si>
  <si>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</si>
  <si>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</si>
  <si>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</si>
  <si>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</si>
  <si>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</si>
  <si>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</si>
  <si>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</si>
  <si>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</si>
  <si>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</si>
  <si>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</si>
  <si>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</si>
  <si>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</si>
  <si>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</si>
  <si>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</si>
  <si>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</si>
  <si>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</si>
  <si>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</si>
  <si>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</si>
  <si>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</si>
  <si>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</si>
  <si>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</si>
  <si>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</si>
  <si>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</si>
  <si>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</si>
  <si>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</si>
  <si>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</si>
  <si>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</si>
  <si>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</si>
  <si>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</si>
  <si>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</si>
  <si>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</si>
  <si>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</si>
  <si>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</si>
  <si>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</si>
  <si>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</si>
  <si>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</si>
  <si>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</si>
  <si>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</si>
  <si>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</si>
  <si>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</si>
  <si>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</si>
  <si>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</si>
  <si>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</si>
  <si>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</si>
  <si>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</si>
  <si>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</si>
  <si>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</si>
  <si>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</si>
  <si>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</si>
  <si>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</si>
  <si>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</si>
  <si>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</si>
  <si>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</si>
  <si>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</si>
  <si>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</si>
  <si>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</si>
  <si>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</si>
  <si>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</si>
  <si>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</si>
  <si>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</si>
  <si>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</si>
  <si>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</si>
  <si>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</si>
  <si>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</si>
  <si>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</si>
  <si>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</si>
  <si>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</si>
  <si>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</si>
  <si>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</si>
  <si>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</si>
  <si>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</si>
  <si>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</si>
  <si>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</si>
  <si>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</si>
  <si>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</si>
  <si>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</si>
  <si>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</si>
  <si>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</si>
  <si>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</si>
  <si>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</si>
  <si>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</si>
  <si>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</si>
  <si>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</si>
  <si>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</si>
  <si>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</si>
  <si>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</si>
  <si>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</si>
  <si>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</si>
  <si>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</si>
  <si>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</si>
  <si>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</si>
  <si>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</si>
  <si>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</si>
  <si>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</si>
  <si>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</si>
  <si>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</si>
  <si>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</si>
  <si>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</si>
  <si>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</si>
  <si>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</si>
  <si>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</si>
  <si>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</si>
  <si>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</si>
  <si>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</si>
  <si>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</si>
  <si>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</si>
  <si>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</si>
  <si>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</si>
  <si>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</si>
  <si>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</si>
  <si>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</si>
  <si>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</si>
  <si>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</si>
  <si>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</si>
  <si>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</si>
  <si>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</si>
  <si>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</si>
  <si>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</si>
  <si>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</si>
  <si>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</si>
  <si>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</si>
  <si>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</si>
  <si>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</si>
  <si>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</si>
  <si>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</si>
  <si>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</si>
  <si>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</si>
  <si>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</si>
  <si>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</si>
  <si>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</si>
  <si>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</si>
  <si>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</si>
  <si>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</si>
  <si>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</si>
  <si>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</si>
  <si>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</si>
  <si>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</si>
  <si>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</si>
  <si>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</si>
  <si>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</si>
  <si>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</si>
  <si>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</si>
  <si>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</si>
  <si>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</si>
  <si>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</si>
  <si>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</si>
  <si>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</si>
  <si>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</si>
  <si>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</si>
  <si>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</si>
  <si>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</si>
  <si>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</si>
  <si>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</si>
  <si>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</si>
  <si>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</si>
  <si>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</si>
  <si>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</si>
  <si>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</si>
  <si>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</si>
  <si>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</si>
  <si>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</si>
  <si>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</si>
  <si>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</si>
  <si>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</si>
  <si>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</si>
  <si>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</si>
  <si>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</si>
  <si>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</si>
  <si>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</si>
  <si>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</si>
  <si>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</si>
  <si>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</si>
  <si>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</si>
  <si>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</si>
  <si>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</si>
  <si>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</si>
  <si>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</si>
  <si>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</si>
  <si>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</si>
  <si>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</si>
  <si>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</si>
  <si>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</si>
  <si>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</si>
  <si>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</si>
  <si>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</si>
  <si>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</si>
  <si>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</si>
  <si>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</si>
  <si>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</si>
  <si>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</si>
  <si>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</si>
  <si>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</si>
  <si>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</si>
  <si>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</si>
  <si>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</si>
  <si>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</si>
  <si>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</si>
  <si>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</si>
  <si>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</si>
  <si>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</si>
  <si>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</si>
  <si>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</si>
  <si>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</si>
  <si>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</si>
  <si>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</si>
  <si>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</si>
  <si>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</si>
  <si>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</si>
  <si>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</si>
  <si>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</si>
  <si>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</si>
  <si>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</si>
  <si>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</si>
  <si>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</si>
  <si>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</si>
  <si>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</si>
  <si>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</si>
  <si>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</si>
  <si>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</si>
  <si>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</si>
  <si>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</si>
  <si>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</si>
  <si>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</si>
  <si>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</si>
  <si>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</si>
  <si>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</si>
  <si>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</si>
  <si>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</si>
  <si>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</si>
  <si>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</si>
  <si>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</si>
  <si>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</si>
  <si>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</si>
  <si>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</si>
  <si>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</si>
  <si>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</si>
  <si>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</si>
  <si>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</si>
  <si>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</si>
  <si>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</si>
  <si>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</si>
  <si>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</si>
  <si>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</si>
  <si>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</si>
  <si>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</si>
  <si>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</si>
  <si>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</si>
  <si>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</si>
  <si>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</si>
  <si>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</si>
  <si>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</si>
  <si>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</si>
  <si>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</si>
  <si>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</si>
  <si>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</si>
  <si>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</si>
  <si>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</si>
  <si>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</si>
  <si>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</si>
  <si>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</si>
  <si>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</si>
  <si>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</si>
  <si>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</si>
  <si>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</si>
  <si>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</si>
  <si>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</si>
  <si>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</si>
  <si>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</si>
  <si>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</si>
  <si>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</si>
  <si>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</si>
  <si>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</si>
  <si>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</si>
  <si>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</si>
  <si>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</si>
  <si>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</si>
  <si>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</si>
  <si>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</si>
  <si>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</si>
  <si>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</si>
  <si>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</si>
  <si>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</si>
  <si>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</si>
  <si>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</si>
  <si>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</si>
  <si>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</si>
  <si>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</si>
  <si>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</si>
  <si>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</si>
  <si>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</si>
  <si>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</si>
  <si>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</si>
  <si>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</si>
  <si>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</si>
  <si>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</si>
  <si>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</si>
  <si>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</si>
  <si>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</si>
  <si>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</si>
  <si>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</si>
  <si>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</si>
  <si>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</si>
  <si>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</si>
  <si>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</si>
  <si>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</si>
  <si>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</si>
  <si>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</si>
  <si>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</si>
  <si>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</si>
  <si>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</si>
  <si>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</si>
  <si>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</si>
  <si>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</si>
  <si>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</si>
  <si>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</si>
  <si>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</si>
  <si>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</si>
  <si>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</si>
  <si>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</si>
  <si>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</si>
  <si>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</si>
  <si>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</si>
  <si>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</si>
  <si>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</si>
  <si>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</si>
  <si>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</si>
  <si>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</si>
  <si>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</si>
  <si>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</si>
  <si>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</si>
  <si>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</si>
  <si>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</si>
  <si>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</si>
  <si>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</si>
  <si>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</si>
  <si>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</si>
  <si>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</si>
  <si>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</si>
  <si>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</si>
  <si>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</si>
  <si>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</si>
  <si>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</si>
  <si>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</si>
  <si>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</si>
  <si>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</si>
  <si>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</si>
  <si>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</si>
  <si>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</si>
  <si>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</si>
  <si>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</si>
  <si>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</si>
  <si>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</si>
  <si>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</si>
  <si>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</si>
  <si>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</si>
  <si>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</si>
  <si>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</si>
  <si>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</si>
  <si>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</si>
  <si>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</si>
  <si>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</si>
  <si>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</si>
  <si>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</si>
  <si>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</si>
  <si>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</si>
  <si>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</si>
  <si>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</si>
  <si>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</si>
  <si>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</si>
  <si>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</si>
  <si>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</si>
  <si>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</si>
  <si>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</si>
  <si>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</si>
  <si>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</si>
  <si>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</si>
  <si>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</si>
  <si>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</si>
  <si>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</si>
  <si>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</si>
  <si>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</si>
  <si>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</si>
  <si>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</si>
  <si>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</si>
  <si>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</si>
  <si>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</si>
  <si>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</si>
  <si>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</si>
  <si>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</si>
  <si>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</si>
  <si>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</si>
  <si>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</si>
  <si>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</si>
  <si>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</si>
  <si>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</si>
  <si>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</si>
  <si>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</si>
  <si>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</si>
  <si>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</si>
  <si>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</si>
  <si>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</si>
  <si>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</si>
  <si>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</si>
  <si>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</si>
  <si>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</si>
  <si>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</si>
  <si>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</si>
  <si>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</si>
  <si>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</si>
  <si>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</si>
  <si>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</si>
  <si>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</si>
  <si>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</si>
  <si>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</si>
  <si>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</si>
  <si>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</si>
  <si>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</si>
  <si>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</si>
  <si>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</si>
  <si>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</si>
  <si>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</si>
  <si>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</si>
  <si>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</si>
  <si>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</si>
  <si>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</si>
  <si>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</si>
  <si>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</si>
  <si>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</si>
  <si>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</si>
  <si>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</si>
  <si>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</si>
  <si>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</si>
  <si>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</si>
  <si>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</si>
  <si>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</si>
  <si>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</si>
  <si>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</si>
  <si>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</si>
  <si>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</si>
  <si>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</si>
  <si>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</si>
  <si>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</si>
  <si>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</si>
  <si>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</si>
  <si>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</si>
  <si>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</si>
  <si>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</si>
  <si>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</si>
  <si>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</si>
  <si>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</si>
  <si>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</si>
  <si>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</si>
  <si>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</si>
  <si>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</si>
  <si>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</si>
  <si>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</si>
  <si>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</si>
  <si>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</si>
  <si>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</si>
  <si>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</si>
  <si>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</si>
  <si>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</si>
  <si>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</si>
  <si>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</si>
  <si>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</si>
  <si>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</si>
  <si>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</si>
  <si>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</si>
  <si>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</si>
  <si>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</si>
  <si>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</si>
  <si>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</si>
  <si>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</si>
  <si>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</si>
  <si>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</si>
  <si>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</si>
  <si>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</si>
  <si>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</si>
  <si>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</si>
  <si>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</si>
  <si>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</si>
  <si>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</si>
  <si>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</si>
  <si>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</si>
  <si>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</si>
  <si>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</si>
  <si>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</si>
  <si>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</si>
  <si>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</si>
  <si>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</si>
  <si>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</si>
  <si>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</si>
  <si>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</si>
  <si>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</si>
  <si>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</si>
  <si>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</si>
  <si>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</si>
  <si>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</si>
  <si>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</si>
  <si>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</si>
  <si>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</si>
  <si>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</si>
  <si>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</si>
  <si>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</si>
  <si>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</si>
  <si>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</si>
  <si>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</si>
  <si>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</si>
  <si>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</si>
  <si>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</si>
  <si>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</si>
  <si>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</si>
  <si>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</si>
  <si>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</si>
  <si>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</si>
  <si>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</si>
  <si>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</si>
  <si>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</si>
  <si>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</si>
  <si>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</si>
  <si>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</si>
  <si>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</si>
  <si>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</si>
  <si>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</si>
  <si>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</si>
  <si>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</si>
  <si>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</si>
  <si>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</si>
  <si>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</si>
  <si>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</si>
  <si>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</si>
  <si>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</si>
  <si>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</si>
  <si>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</si>
  <si>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</si>
  <si>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</si>
  <si>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</si>
  <si>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</si>
  <si>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</si>
  <si>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</si>
  <si>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</si>
  <si>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</si>
  <si>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</si>
  <si>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</si>
  <si>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</si>
  <si>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</si>
  <si>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</si>
  <si>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</si>
  <si>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</si>
  <si>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</si>
  <si>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</si>
  <si>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</si>
  <si>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</si>
  <si>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</si>
  <si>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</si>
  <si>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</si>
  <si>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</si>
  <si>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</si>
  <si>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</si>
  <si>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</si>
  <si>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</si>
  <si>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</si>
  <si>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</si>
  <si>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</si>
  <si>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</si>
  <si>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</si>
  <si>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</si>
  <si>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</si>
  <si>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</si>
  <si>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</si>
  <si>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</si>
  <si>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</si>
  <si>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</si>
  <si>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</si>
  <si>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</si>
  <si>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</si>
  <si>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</si>
  <si>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</si>
  <si>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</si>
  <si>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</si>
  <si>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</si>
  <si>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</si>
  <si>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</si>
  <si>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</si>
  <si>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</si>
  <si>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</si>
  <si>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</si>
  <si>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</si>
  <si>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</si>
  <si>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</si>
  <si>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</si>
  <si>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</si>
  <si>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</si>
  <si>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</si>
  <si>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</si>
  <si>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</si>
  <si>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</si>
  <si>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</si>
  <si>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</si>
  <si>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</si>
  <si>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</si>
  <si>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</si>
  <si>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</si>
  <si>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</si>
  <si>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</si>
  <si>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</si>
  <si>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</si>
  <si>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</si>
  <si>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</si>
  <si>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</si>
  <si>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</si>
  <si>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</si>
  <si>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</si>
  <si>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</si>
  <si>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</si>
  <si>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</si>
  <si>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</si>
  <si>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</si>
  <si>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</si>
  <si>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</si>
  <si>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</si>
  <si>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</si>
  <si>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</si>
  <si>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</si>
  <si>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</si>
  <si>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</si>
  <si>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</si>
  <si>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</si>
  <si>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</si>
  <si>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</si>
  <si>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</si>
  <si>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</si>
  <si>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</si>
  <si>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</si>
  <si>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</si>
  <si>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</si>
  <si>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</si>
  <si>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</si>
  <si>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</si>
  <si>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</si>
  <si>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</si>
  <si>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</si>
  <si>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</si>
  <si>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</si>
  <si>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</si>
  <si>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</si>
  <si>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</si>
  <si>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</si>
  <si>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</si>
  <si>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</si>
  <si>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</si>
  <si>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</si>
  <si>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</si>
  <si>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</si>
  <si>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</si>
  <si>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</si>
  <si>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</si>
  <si>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</si>
  <si>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</si>
  <si>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</si>
  <si>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</si>
  <si>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</si>
  <si>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</si>
  <si>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</si>
  <si>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</si>
  <si>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</si>
  <si>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</si>
  <si>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</si>
  <si>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</si>
  <si>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</si>
  <si>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</si>
  <si>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</si>
  <si>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</si>
  <si>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</si>
  <si>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</si>
  <si>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</si>
  <si>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</si>
  <si>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</si>
  <si>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</si>
  <si>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</si>
  <si>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</si>
  <si>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</si>
  <si>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</si>
  <si>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</si>
  <si>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</si>
  <si>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</si>
  <si>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</si>
  <si>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</si>
  <si>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</si>
  <si>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</si>
  <si>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</si>
  <si>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</si>
  <si>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</si>
  <si>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</si>
  <si>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</si>
  <si>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</si>
  <si>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</si>
  <si>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</si>
  <si>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</si>
  <si>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</si>
  <si>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</si>
  <si>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</si>
  <si>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</si>
  <si>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</si>
  <si>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</si>
  <si>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</si>
  <si>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</si>
  <si>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</si>
  <si>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</si>
  <si>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</si>
  <si>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</si>
  <si>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</si>
  <si>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</si>
  <si>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</si>
  <si>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</si>
  <si>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</si>
  <si>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</si>
  <si>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</si>
  <si>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</si>
  <si>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</si>
  <si>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</si>
  <si>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</si>
  <si>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</si>
  <si>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</si>
  <si>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</si>
  <si>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</si>
  <si>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</si>
  <si>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</si>
  <si>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</si>
  <si>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</si>
  <si>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</si>
  <si>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</si>
  <si>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</si>
  <si>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</si>
  <si>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</si>
  <si>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</si>
  <si>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</si>
  <si>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</si>
  <si>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</si>
  <si>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</si>
  <si>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</si>
  <si>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</si>
  <si>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</si>
  <si>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</si>
  <si>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</si>
  <si>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</si>
  <si>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</si>
  <si>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</si>
  <si>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</si>
  <si>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</si>
  <si>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</si>
  <si>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</si>
  <si>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</si>
  <si>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</si>
  <si>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</si>
  <si>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</si>
  <si>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</si>
  <si>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</si>
  <si>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</si>
  <si>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</si>
  <si>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</si>
  <si>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</si>
  <si>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</si>
  <si>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</si>
  <si>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</si>
  <si>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</si>
  <si>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</si>
  <si>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</si>
  <si>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</si>
  <si>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</si>
  <si>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</si>
  <si>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</si>
  <si>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</si>
  <si>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</si>
  <si>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</si>
  <si>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</si>
  <si>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</si>
  <si>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</si>
  <si>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</si>
  <si>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</si>
  <si>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</si>
  <si>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</si>
  <si>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</si>
  <si>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</si>
  <si>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</si>
  <si>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</si>
  <si>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</si>
  <si>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</si>
  <si>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</si>
  <si>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</si>
  <si>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</si>
  <si>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</si>
  <si>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</si>
  <si>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</si>
  <si>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</si>
  <si>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</si>
  <si>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</si>
  <si>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</si>
  <si>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</si>
  <si>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</si>
  <si>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</si>
  <si>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</si>
  <si>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</si>
  <si>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</si>
  <si>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</si>
  <si>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</si>
  <si>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</si>
  <si>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</si>
  <si>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</si>
  <si>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</si>
  <si>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</si>
  <si>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</si>
  <si>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</si>
  <si>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</si>
  <si>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</si>
  <si>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</si>
  <si>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</si>
  <si>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</si>
  <si>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</si>
  <si>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</si>
  <si>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</si>
  <si>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</si>
  <si>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</si>
  <si>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</si>
  <si>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</si>
  <si>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</si>
  <si>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</si>
  <si>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</si>
  <si>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</si>
  <si>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</si>
  <si>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</si>
  <si>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</si>
  <si>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</si>
  <si>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</si>
  <si>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</si>
  <si>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</si>
  <si>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</si>
  <si>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</si>
  <si>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</si>
  <si>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</si>
  <si>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</si>
  <si>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</si>
  <si>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</si>
  <si>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</si>
  <si>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</si>
  <si>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</si>
  <si>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</si>
  <si>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</si>
  <si>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</si>
  <si>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</si>
  <si>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</si>
  <si>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</si>
  <si>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</si>
  <si>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</si>
  <si>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</si>
  <si>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</si>
  <si>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</si>
  <si>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</si>
  <si>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</si>
  <si>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</si>
  <si>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</si>
  <si>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</si>
  <si>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</si>
  <si>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</si>
  <si>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</si>
  <si>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</si>
  <si>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</si>
  <si>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</si>
  <si>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</si>
  <si>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</si>
  <si>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</si>
  <si>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</si>
  <si>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</si>
  <si>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</si>
  <si>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</si>
  <si>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</si>
  <si>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</si>
  <si>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</si>
  <si>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</si>
  <si>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</si>
  <si>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</si>
  <si>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</si>
  <si>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</si>
  <si>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</si>
  <si>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</si>
  <si>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</si>
  <si>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</si>
  <si>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</si>
  <si>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</si>
  <si>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</si>
  <si>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</si>
  <si>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</si>
  <si>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</si>
  <si>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</si>
  <si>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</si>
  <si>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</si>
  <si>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</si>
  <si>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</si>
  <si>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</si>
  <si>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</si>
  <si>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</si>
  <si>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</si>
  <si>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</si>
  <si>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</si>
  <si>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</si>
  <si>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</si>
  <si>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</si>
  <si>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</si>
  <si>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</si>
  <si>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</si>
  <si>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</si>
  <si>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</si>
  <si>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</si>
  <si>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</si>
  <si>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</si>
  <si>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</si>
  <si>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</si>
  <si>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</si>
  <si>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</si>
  <si>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</si>
  <si>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</si>
  <si>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</si>
  <si>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</si>
  <si>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</si>
  <si>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</si>
  <si>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</si>
  <si>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</si>
  <si>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</si>
  <si>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</si>
  <si>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</si>
  <si>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</si>
  <si>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</si>
  <si>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</si>
  <si>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</si>
  <si>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</si>
  <si>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</si>
  <si>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</si>
  <si>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</si>
  <si>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</si>
  <si>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</si>
  <si>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</si>
  <si>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</si>
  <si>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</si>
  <si>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</si>
  <si>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</si>
  <si>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</si>
  <si>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</si>
  <si>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</si>
  <si>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</si>
  <si>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</si>
  <si>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</si>
  <si>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</si>
  <si>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</si>
  <si>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</si>
  <si>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</si>
  <si>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</si>
  <si>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</si>
  <si>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</si>
  <si>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</si>
  <si>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</si>
  <si>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</si>
  <si>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</si>
  <si>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</si>
  <si>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</si>
  <si>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</si>
  <si>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</si>
  <si>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</si>
  <si>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</si>
  <si>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</si>
  <si>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</si>
  <si>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</si>
  <si>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</si>
  <si>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</si>
  <si>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</si>
  <si>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</si>
  <si>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</si>
  <si>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</si>
  <si>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</si>
  <si>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</si>
  <si>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</si>
  <si>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</si>
  <si>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</si>
  <si>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</si>
  <si>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</si>
  <si>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</si>
  <si>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</si>
  <si>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</si>
  <si>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</si>
  <si>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</si>
  <si>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</si>
  <si>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</si>
  <si>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</si>
  <si>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</si>
  <si>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</si>
  <si>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</si>
  <si>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</si>
  <si>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</si>
  <si>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</si>
  <si>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</si>
  <si>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</si>
  <si>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</si>
  <si>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</si>
  <si>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</si>
  <si>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</si>
  <si>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</si>
  <si>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</si>
  <si>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</si>
  <si>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</si>
  <si>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</si>
  <si>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</si>
  <si>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</si>
  <si>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</si>
  <si>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</si>
  <si>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</si>
  <si>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</si>
  <si>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</si>
  <si>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</si>
  <si>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</si>
  <si>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</si>
  <si>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</si>
  <si>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</si>
  <si>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</si>
  <si>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</si>
  <si>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</si>
  <si>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</si>
  <si>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</si>
  <si>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</si>
  <si>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</si>
  <si>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</si>
  <si>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</si>
  <si>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</si>
  <si>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</si>
  <si>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</si>
  <si>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</si>
  <si>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</si>
  <si>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</si>
  <si>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</si>
  <si>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</si>
  <si>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</si>
  <si>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</si>
  <si>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</si>
  <si>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</si>
  <si>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</si>
  <si>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</si>
  <si>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</si>
  <si>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</si>
  <si>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</si>
  <si>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</si>
  <si>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</si>
  <si>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</si>
  <si>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</si>
  <si>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</si>
  <si>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</si>
  <si>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</si>
  <si>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</si>
  <si>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</si>
  <si>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</si>
  <si>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</si>
  <si>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</si>
  <si>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</si>
  <si>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</si>
  <si>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</si>
  <si>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</si>
  <si>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</si>
  <si>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</si>
  <si>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</si>
  <si>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</si>
  <si>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</si>
  <si>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</si>
  <si>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</si>
  <si>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</si>
  <si>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</si>
  <si>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</si>
  <si>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</si>
  <si>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</si>
  <si>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</si>
  <si>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</si>
  <si>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</si>
  <si>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</si>
  <si>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</si>
  <si>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</si>
  <si>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</si>
  <si>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</si>
  <si>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</si>
  <si>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</si>
  <si>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</si>
  <si>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</si>
  <si>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</si>
  <si>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</si>
  <si>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</si>
  <si>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</si>
  <si>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</si>
  <si>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</si>
  <si>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</si>
  <si>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</si>
  <si>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</si>
  <si>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</si>
  <si>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</si>
  <si>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</si>
  <si>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</si>
  <si>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</si>
  <si>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</si>
  <si>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</si>
  <si>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</si>
  <si>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</si>
  <si>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</si>
  <si>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</si>
  <si>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</si>
  <si>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</si>
  <si>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</si>
  <si>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</si>
  <si>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</si>
  <si>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</si>
  <si>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</si>
  <si>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</si>
  <si>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</si>
  <si>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</si>
  <si>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</si>
  <si>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</si>
  <si>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</si>
  <si>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</si>
  <si>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</si>
  <si>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</si>
  <si>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</si>
  <si>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</si>
  <si>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</si>
  <si>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</si>
  <si>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</si>
  <si>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</si>
  <si>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</si>
  <si>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</si>
  <si>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</si>
  <si>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</si>
  <si>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</si>
  <si>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</si>
  <si>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</si>
  <si>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</si>
  <si>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</si>
  <si>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</si>
  <si>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</si>
  <si>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</si>
  <si>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</si>
  <si>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</si>
  <si>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</si>
  <si>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</si>
  <si>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</si>
  <si>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</si>
  <si>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</si>
  <si>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</si>
  <si>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</si>
  <si>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</si>
  <si>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</si>
  <si>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</si>
  <si>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</si>
  <si>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</si>
  <si>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</si>
  <si>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</si>
  <si>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</si>
  <si>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</si>
  <si>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</si>
  <si>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</si>
  <si>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</si>
  <si>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</si>
  <si>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</si>
  <si>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</si>
  <si>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</si>
  <si>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</si>
  <si>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</si>
  <si>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</si>
  <si>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</si>
  <si>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</si>
  <si>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</si>
  <si>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</si>
  <si>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</si>
  <si>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</si>
  <si>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</si>
  <si>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</si>
  <si>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</si>
  <si>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</si>
  <si>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</si>
  <si>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</si>
  <si>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</si>
  <si>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</si>
  <si>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</si>
  <si>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</si>
  <si>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</si>
  <si>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</si>
  <si>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</si>
  <si>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</si>
  <si>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</si>
  <si>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</si>
  <si>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</si>
  <si>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</si>
  <si>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</si>
  <si>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</si>
  <si>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</si>
  <si>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</si>
  <si>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</si>
  <si>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</si>
  <si>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</si>
  <si>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</si>
  <si>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</si>
  <si>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</si>
  <si>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</si>
  <si>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</si>
  <si>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</si>
  <si>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</si>
  <si>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</si>
  <si>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</si>
  <si>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</si>
  <si>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</si>
  <si>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</si>
  <si>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</si>
  <si>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</si>
  <si>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</si>
  <si>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</si>
  <si>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</si>
  <si>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</si>
  <si>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</si>
  <si>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</si>
  <si>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</si>
  <si>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</si>
  <si>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</si>
  <si>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</si>
  <si>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</si>
  <si>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</si>
  <si>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</si>
  <si>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</si>
  <si>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</si>
  <si>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</si>
  <si>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</si>
  <si>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</si>
  <si>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</si>
  <si>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</si>
  <si>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</si>
  <si>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</si>
  <si>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</si>
  <si>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</si>
  <si>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</si>
  <si>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</si>
  <si>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</si>
  <si>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</si>
  <si>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</si>
  <si>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</si>
  <si>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</si>
  <si>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</si>
  <si>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</si>
  <si>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</si>
  <si>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</si>
  <si>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</si>
  <si>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</si>
  <si>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</si>
  <si>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</si>
  <si>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</si>
  <si>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</si>
  <si>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</si>
  <si>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</si>
  <si>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</si>
  <si>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</si>
  <si>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</si>
  <si>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</si>
  <si>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</si>
  <si>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</si>
  <si>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</si>
  <si>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</si>
  <si>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</si>
  <si>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</si>
  <si>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</si>
  <si>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</si>
  <si>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</si>
  <si>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</si>
  <si>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</si>
  <si>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</si>
  <si>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</si>
  <si>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</si>
  <si>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</si>
  <si>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</si>
  <si>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</si>
  <si>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</si>
  <si>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</si>
  <si>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</si>
  <si>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</si>
  <si>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</si>
  <si>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</si>
  <si>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</si>
  <si>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</si>
  <si>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</si>
  <si>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</si>
  <si>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</si>
  <si>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</si>
  <si>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</si>
  <si>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</si>
  <si>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</si>
  <si>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</si>
  <si>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</si>
  <si>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</si>
  <si>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</si>
  <si>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</si>
  <si>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</si>
  <si>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</si>
  <si>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</si>
  <si>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</si>
  <si>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</si>
  <si>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</si>
  <si>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</si>
  <si>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</si>
  <si>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</si>
  <si>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</si>
  <si>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</si>
  <si>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</si>
  <si>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</si>
  <si>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</si>
  <si>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</si>
  <si>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</si>
  <si>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</si>
  <si>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</si>
  <si>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</si>
  <si>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</si>
  <si>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</si>
  <si>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</si>
  <si>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</si>
  <si>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</si>
  <si>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</si>
  <si>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</si>
  <si>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</si>
  <si>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</si>
  <si>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</si>
  <si>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</si>
  <si>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</si>
  <si>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</si>
  <si>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</si>
  <si>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</si>
  <si>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</si>
  <si>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</si>
  <si>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</si>
  <si>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</si>
  <si>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</si>
  <si>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</si>
  <si>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</si>
  <si>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</si>
  <si>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</si>
  <si>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</si>
  <si>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</si>
  <si>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</si>
  <si>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</si>
  <si>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</si>
  <si>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</si>
  <si>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</si>
  <si>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</si>
  <si>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</si>
  <si>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</si>
  <si>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</si>
  <si>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</si>
  <si>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</si>
  <si>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</si>
  <si>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</si>
  <si>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</si>
  <si>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</si>
  <si>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</si>
  <si>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</si>
  <si>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</si>
  <si>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</si>
  <si>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</si>
  <si>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</si>
  <si>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</si>
  <si>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</si>
  <si>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</si>
  <si>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</si>
  <si>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</si>
  <si>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</si>
  <si>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</si>
  <si>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</si>
  <si>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</si>
  <si>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</si>
  <si>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</si>
  <si>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</si>
  <si>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</si>
  <si>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</si>
  <si>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</si>
  <si>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</si>
  <si>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</si>
  <si>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</si>
  <si>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</si>
  <si>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</si>
  <si>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</si>
  <si>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</si>
  <si>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</si>
  <si>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</si>
  <si>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</si>
  <si>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</si>
  <si>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</si>
  <si>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</si>
  <si>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</si>
  <si>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</si>
  <si>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</si>
  <si>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</si>
  <si>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</si>
  <si>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</si>
  <si>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</si>
  <si>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</si>
  <si>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</si>
  <si>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</si>
  <si>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</si>
  <si>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</si>
  <si>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</si>
  <si>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</si>
  <si>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</si>
  <si>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</si>
  <si>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</si>
  <si>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</si>
  <si>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</si>
  <si>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</si>
  <si>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</si>
  <si>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</si>
  <si>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</si>
  <si>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</si>
  <si>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</si>
  <si>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</si>
  <si>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</si>
  <si>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</si>
  <si>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</si>
  <si>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</si>
  <si>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</si>
  <si>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</si>
  <si>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</si>
  <si>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</si>
  <si>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</si>
  <si>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</si>
  <si>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</si>
  <si>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</si>
  <si>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</si>
  <si>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</si>
  <si>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</si>
  <si>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</si>
  <si>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</si>
  <si>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</si>
  <si>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</si>
  <si>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</si>
  <si>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</si>
  <si>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</si>
  <si>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</si>
  <si>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</si>
  <si>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</si>
  <si>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</si>
  <si>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</si>
  <si>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</si>
  <si>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</si>
  <si>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</si>
  <si>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</si>
  <si>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</si>
  <si>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</si>
  <si>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</si>
  <si>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</si>
  <si>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</si>
  <si>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</si>
  <si>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</si>
  <si>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</si>
  <si>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</si>
  <si>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</si>
  <si>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</si>
  <si>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</si>
  <si>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</si>
  <si>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</si>
  <si>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</si>
  <si>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</si>
  <si>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</si>
  <si>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</si>
  <si>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</si>
  <si>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</si>
  <si>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</si>
  <si>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</si>
  <si>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</si>
  <si>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</si>
  <si>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</si>
  <si>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</si>
  <si>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</si>
  <si>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</si>
  <si>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</si>
  <si>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</si>
  <si>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</si>
  <si>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</si>
  <si>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</si>
  <si>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</si>
  <si>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</si>
  <si>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</si>
  <si>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</si>
  <si>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</si>
  <si>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</si>
  <si>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</si>
  <si>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</si>
  <si>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</si>
  <si>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</si>
  <si>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</si>
  <si>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</si>
  <si>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</si>
  <si>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</si>
  <si>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</si>
  <si>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</si>
  <si>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</si>
  <si>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</si>
  <si>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</si>
  <si>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</si>
  <si>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</si>
  <si>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</si>
  <si>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</si>
  <si>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</si>
  <si>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</si>
  <si>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</si>
  <si>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</si>
  <si>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</si>
  <si>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</si>
  <si>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</si>
  <si>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</si>
  <si>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</si>
  <si>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</si>
  <si>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</si>
  <si>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</si>
  <si>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</si>
  <si>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</si>
  <si>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</si>
  <si>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</si>
  <si>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</si>
  <si>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</si>
  <si>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</si>
  <si>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</si>
  <si>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</si>
  <si>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</si>
  <si>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</si>
  <si>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</si>
  <si>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</si>
  <si>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</si>
  <si>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</si>
  <si>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</si>
  <si>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</si>
  <si>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</si>
  <si>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</si>
  <si>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</si>
  <si>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</si>
  <si>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</si>
  <si>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</si>
  <si>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</si>
  <si>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</si>
  <si>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</si>
  <si>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</si>
  <si>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</si>
  <si>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</si>
  <si>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</si>
  <si>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</si>
  <si>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</si>
  <si>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</si>
  <si>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</si>
  <si>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</si>
  <si>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</si>
  <si>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</si>
  <si>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</si>
  <si>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</si>
  <si>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</si>
  <si>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</si>
  <si>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</si>
  <si>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</si>
  <si>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</si>
  <si>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</si>
  <si>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</si>
  <si>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</si>
  <si>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</si>
  <si>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</si>
  <si>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</si>
  <si>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</si>
  <si>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</si>
  <si>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</si>
  <si>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</si>
  <si>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</si>
  <si>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</si>
  <si>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</si>
  <si>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</si>
  <si>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</si>
  <si>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</si>
  <si>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</si>
  <si>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</si>
  <si>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</si>
  <si>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</si>
  <si>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</si>
  <si>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</si>
  <si>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</si>
  <si>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</si>
  <si>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</si>
  <si>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</si>
  <si>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</si>
  <si>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</si>
  <si>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</si>
  <si>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</si>
  <si>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</si>
  <si>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</si>
  <si>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</si>
  <si>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</si>
  <si>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</si>
  <si>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</si>
  <si>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</si>
  <si>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</si>
  <si>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</si>
  <si>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</si>
  <si>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</si>
  <si>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</si>
  <si>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</si>
  <si>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</si>
  <si>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</si>
  <si>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</si>
  <si>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</si>
  <si>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</si>
  <si>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</si>
  <si>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</si>
  <si>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</si>
  <si>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</si>
  <si>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</si>
  <si>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</si>
  <si>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</si>
  <si>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</si>
  <si>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</si>
  <si>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</si>
  <si>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</si>
  <si>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</si>
  <si>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</si>
  <si>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</si>
  <si>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</si>
  <si>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</si>
  <si>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</si>
  <si>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</si>
  <si>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</si>
  <si>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</si>
  <si>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</si>
  <si>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</si>
  <si>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</si>
  <si>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</si>
  <si>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</si>
  <si>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</si>
  <si>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</si>
  <si>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</si>
  <si>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</si>
  <si>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</si>
  <si>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</si>
  <si>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</si>
  <si>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</si>
  <si>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</si>
  <si>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</si>
  <si>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</si>
  <si>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</si>
  <si>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</si>
  <si>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</si>
  <si>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</si>
  <si>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</si>
  <si>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</si>
  <si>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</si>
  <si>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</si>
  <si>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</si>
  <si>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</si>
  <si>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</si>
  <si>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</si>
  <si>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</si>
  <si>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</si>
  <si>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</si>
  <si>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</si>
  <si>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</si>
  <si>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</si>
  <si>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</si>
  <si>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</si>
  <si>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</si>
  <si>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</si>
  <si>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</si>
  <si>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</si>
  <si>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</si>
  <si>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</si>
  <si>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</si>
  <si>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</si>
  <si>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</si>
  <si>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</si>
  <si>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</si>
  <si>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</si>
  <si>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</si>
  <si>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</si>
  <si>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</si>
  <si>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</si>
  <si>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</si>
  <si>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</si>
  <si>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</si>
  <si>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</si>
  <si>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</si>
  <si>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</si>
  <si>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</si>
  <si>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</si>
  <si>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</si>
  <si>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</si>
  <si>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</si>
  <si>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</si>
  <si>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</si>
  <si>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</si>
  <si>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</si>
  <si>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</si>
  <si>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</si>
  <si>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</si>
  <si>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</si>
  <si>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</si>
  <si>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</si>
  <si>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</si>
  <si>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</si>
  <si>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</si>
  <si>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</si>
  <si>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</si>
  <si>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</si>
  <si>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</si>
  <si>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</si>
  <si>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</si>
  <si>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</si>
  <si>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</si>
  <si>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</si>
  <si>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</si>
  <si>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</si>
  <si>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</si>
  <si>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</si>
  <si>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</si>
  <si>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</si>
  <si>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</si>
  <si>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</si>
  <si>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</si>
  <si>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</si>
  <si>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</si>
  <si>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</si>
  <si>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</si>
  <si>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</si>
  <si>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</si>
  <si>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</si>
  <si>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</si>
  <si>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</si>
  <si>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</si>
  <si>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</si>
  <si>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</si>
  <si>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</si>
  <si>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</si>
  <si>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</si>
  <si>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</si>
  <si>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</si>
  <si>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</si>
  <si>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</si>
  <si>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</si>
  <si>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</si>
  <si>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</si>
  <si>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</si>
  <si>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</si>
  <si>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</si>
  <si>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</si>
  <si>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</si>
  <si>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</si>
  <si>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</si>
  <si>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</si>
  <si>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</si>
  <si>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</si>
  <si>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</si>
  <si>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</si>
  <si>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</si>
  <si>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</si>
  <si>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</si>
  <si>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</si>
  <si>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</si>
  <si>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</si>
  <si>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</si>
  <si>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</si>
  <si>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</si>
  <si>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</si>
  <si>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</si>
  <si>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</si>
  <si>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</si>
  <si>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</si>
  <si>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</si>
  <si>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</si>
  <si>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</si>
  <si>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</si>
  <si>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</si>
  <si>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</si>
  <si>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</si>
  <si>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</si>
  <si>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</si>
  <si>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</si>
  <si>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</si>
  <si>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</si>
  <si>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</si>
  <si>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</si>
  <si>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</si>
  <si>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</si>
  <si>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</si>
  <si>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</si>
  <si>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</si>
  <si>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</si>
  <si>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</si>
  <si>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</si>
  <si>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</si>
  <si>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</si>
  <si>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</si>
  <si>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</si>
  <si>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</si>
  <si>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</si>
  <si>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</si>
  <si>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</si>
  <si>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</si>
  <si>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</si>
  <si>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</si>
  <si>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</si>
  <si>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</si>
  <si>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</si>
  <si>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</si>
  <si>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</si>
  <si>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</si>
  <si>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</si>
  <si>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</si>
  <si>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</si>
  <si>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</si>
  <si>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</si>
  <si>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</si>
  <si>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</si>
  <si>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</si>
  <si>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</si>
  <si>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</si>
  <si>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</si>
  <si>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</si>
  <si>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</si>
  <si>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</si>
  <si>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</si>
  <si>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</si>
  <si>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</si>
  <si>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</si>
  <si>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</si>
  <si>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</si>
  <si>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</si>
  <si>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</si>
  <si>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</si>
  <si>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</si>
  <si>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</si>
  <si>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</si>
  <si>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</si>
  <si>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</si>
  <si>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</si>
  <si>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</si>
  <si>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</si>
  <si>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</si>
  <si>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</si>
  <si>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</si>
  <si>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</si>
  <si>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</si>
  <si>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</si>
  <si>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</si>
  <si>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</si>
  <si>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</si>
  <si>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</si>
  <si>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</si>
  <si>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</si>
  <si>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</si>
  <si>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</si>
  <si>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</si>
  <si>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</si>
  <si>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</si>
  <si>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</si>
  <si>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</si>
  <si>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</si>
  <si>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</si>
  <si>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</si>
  <si>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</si>
  <si>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</si>
  <si>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</si>
  <si>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</si>
  <si>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</si>
  <si>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</si>
  <si>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</si>
  <si>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</si>
  <si>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</si>
  <si>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</si>
  <si>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</si>
  <si>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</si>
  <si>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</si>
  <si>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</si>
  <si>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</si>
  <si>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</si>
  <si>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</si>
  <si>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</si>
  <si>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</si>
  <si>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</si>
  <si>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</si>
  <si>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</si>
  <si>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</si>
  <si>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</si>
  <si>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</si>
  <si>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</si>
  <si>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</si>
  <si>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</si>
  <si>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</si>
  <si>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</si>
  <si>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</si>
  <si>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</si>
  <si>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</si>
  <si>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</si>
  <si>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</si>
  <si>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</si>
  <si>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</si>
  <si>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</si>
  <si>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</si>
  <si>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</si>
  <si>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</si>
  <si>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</si>
  <si>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</si>
  <si>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</si>
  <si>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</si>
  <si>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</si>
  <si>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</si>
  <si>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</si>
  <si>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</si>
  <si>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</si>
  <si>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</si>
  <si>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</si>
  <si>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</si>
  <si>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</si>
  <si>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</si>
  <si>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</si>
  <si>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</si>
  <si>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</si>
  <si>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</si>
  <si>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</si>
  <si>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</si>
  <si>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</si>
  <si>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</si>
  <si>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</si>
  <si>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</si>
  <si>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</si>
  <si>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</si>
  <si>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</si>
  <si>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</si>
  <si>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</si>
  <si>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</si>
  <si>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</si>
  <si>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</si>
  <si>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</si>
  <si>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</si>
  <si>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</si>
  <si>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</si>
  <si>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</si>
  <si>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</si>
  <si>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</si>
  <si>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</si>
  <si>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</si>
  <si>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</si>
  <si>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</si>
  <si>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</si>
  <si>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</si>
  <si>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</si>
  <si>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</si>
  <si>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</si>
  <si>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</si>
  <si>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</si>
  <si>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</si>
  <si>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</si>
  <si>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</si>
  <si>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</si>
  <si>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</si>
  <si>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</si>
  <si>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</si>
  <si>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</si>
  <si>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</si>
  <si>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</si>
  <si>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</si>
  <si>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</si>
  <si>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</si>
  <si>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</si>
  <si>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</si>
  <si>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</si>
  <si>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</si>
  <si>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</si>
  <si>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</si>
  <si>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</si>
  <si>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</si>
  <si>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</si>
  <si>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</si>
  <si>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</si>
  <si>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</si>
  <si>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</si>
  <si>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</si>
  <si>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</si>
  <si>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</si>
  <si>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</si>
  <si>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</si>
  <si>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</si>
  <si>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</si>
  <si>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</si>
  <si>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</si>
  <si>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</si>
  <si>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</si>
  <si>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</si>
  <si>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</si>
  <si>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</si>
  <si>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</si>
  <si>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</si>
  <si>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</si>
  <si>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</si>
  <si>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</si>
  <si>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</si>
  <si>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</si>
  <si>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</si>
  <si>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</si>
  <si>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</si>
  <si>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</si>
  <si>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</si>
  <si>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</si>
  <si>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</si>
  <si>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</si>
  <si>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</si>
  <si>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</si>
  <si>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</si>
  <si>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</si>
  <si>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</si>
  <si>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</si>
  <si>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</si>
  <si>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</si>
  <si>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</si>
  <si>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</si>
  <si>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</si>
  <si>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</si>
  <si>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</si>
  <si>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</si>
  <si>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</si>
  <si>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</si>
  <si>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</si>
  <si>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</si>
  <si>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</si>
  <si>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</si>
  <si>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</si>
  <si>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</si>
  <si>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</si>
  <si>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</si>
  <si>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</si>
  <si>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</si>
  <si>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</si>
  <si>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</si>
  <si>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</si>
  <si>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</si>
  <si>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</si>
  <si>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</si>
  <si>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</si>
  <si>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</si>
  <si>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</si>
  <si>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</si>
  <si>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</si>
  <si>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</si>
  <si>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</si>
  <si>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</si>
  <si>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</si>
  <si>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</si>
  <si>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</si>
  <si>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</si>
  <si>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</si>
  <si>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</si>
  <si>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</si>
  <si>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</si>
  <si>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</si>
  <si>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</si>
  <si>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</si>
  <si>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</si>
  <si>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</si>
  <si>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</si>
  <si>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</si>
  <si>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</si>
  <si>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</si>
  <si>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</si>
  <si>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</si>
  <si>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</si>
  <si>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</si>
  <si>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</si>
  <si>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</si>
  <si>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</si>
  <si>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</si>
  <si>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</si>
  <si>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</si>
  <si>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</si>
  <si>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</si>
  <si>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</si>
  <si>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</si>
  <si>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</si>
  <si>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</si>
  <si>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</si>
  <si>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</si>
  <si>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</si>
  <si>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</si>
  <si>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</si>
  <si>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</si>
  <si>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</si>
  <si>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</si>
  <si>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</si>
  <si>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</si>
  <si>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</si>
  <si>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</si>
  <si>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</si>
  <si>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</si>
  <si>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</si>
  <si>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</si>
  <si>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</si>
  <si>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</si>
  <si>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</si>
  <si>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</si>
  <si>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</si>
  <si>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</si>
  <si>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</si>
  <si>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</si>
  <si>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</si>
  <si>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</si>
  <si>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</si>
  <si>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</si>
  <si>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</si>
  <si>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</si>
  <si>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</si>
  <si>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</si>
  <si>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</si>
  <si>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</si>
  <si>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</si>
  <si>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</si>
  <si>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</si>
  <si>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</si>
  <si>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</si>
  <si>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</si>
  <si>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</si>
  <si>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</si>
  <si>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</si>
  <si>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</si>
  <si>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</si>
  <si>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</si>
  <si>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</si>
  <si>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</si>
  <si>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</si>
  <si>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</si>
  <si>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</si>
  <si>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</si>
  <si>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</si>
  <si>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</si>
  <si>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</si>
  <si>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</si>
  <si>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</si>
  <si>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</si>
  <si>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</si>
  <si>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</si>
  <si>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</si>
  <si>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</si>
  <si>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</si>
  <si>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</si>
  <si>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</si>
  <si>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</si>
  <si>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</si>
  <si>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</si>
  <si>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</si>
  <si>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</si>
  <si>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</si>
  <si>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</si>
  <si>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</si>
  <si>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</si>
  <si>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</si>
  <si>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</si>
  <si>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</si>
  <si>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</si>
  <si>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</si>
  <si>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</si>
  <si>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</si>
  <si>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</si>
  <si>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</si>
  <si>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</si>
  <si>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</si>
  <si>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</si>
  <si>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</si>
  <si>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</si>
  <si>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</si>
  <si>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</si>
  <si>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</si>
  <si>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</si>
  <si>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</si>
  <si>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</si>
  <si>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</si>
  <si>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</si>
  <si>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</si>
  <si>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</si>
  <si>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</si>
  <si>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</si>
  <si>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</si>
  <si>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</si>
  <si>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</si>
  <si>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</si>
  <si>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</si>
  <si>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</si>
  <si>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</si>
  <si>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</si>
  <si>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</si>
  <si>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</si>
  <si>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</si>
  <si>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</si>
  <si>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</si>
  <si>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</si>
  <si>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</si>
  <si>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</si>
  <si>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</si>
  <si>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</si>
  <si>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</si>
  <si>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</si>
  <si>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</si>
  <si>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</si>
  <si>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</si>
  <si>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</si>
  <si>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</si>
  <si>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</si>
  <si>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</si>
  <si>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</si>
  <si>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</si>
  <si>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</si>
  <si>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</si>
  <si>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</si>
  <si>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</si>
  <si>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</si>
  <si>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</si>
  <si>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</si>
  <si>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</si>
  <si>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</si>
  <si>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</si>
  <si>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</si>
  <si>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</si>
  <si>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</si>
  <si>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</si>
  <si>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</si>
  <si>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</si>
  <si>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</si>
  <si>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</si>
  <si>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</si>
  <si>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</si>
  <si>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</si>
  <si>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</si>
  <si>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</si>
  <si>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</si>
  <si>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</si>
  <si>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</si>
  <si>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</si>
  <si>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</si>
  <si>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</si>
  <si>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</si>
  <si>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</si>
  <si>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</si>
  <si>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</si>
  <si>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</si>
  <si>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</si>
  <si>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</si>
  <si>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</si>
  <si>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</si>
  <si>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</si>
  <si>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</si>
  <si>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</si>
  <si>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</si>
  <si>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</si>
  <si>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</si>
  <si>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</si>
  <si>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</si>
  <si>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</si>
  <si>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</si>
  <si>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</si>
  <si>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</si>
  <si>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</si>
  <si>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</si>
  <si>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</si>
  <si>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</si>
  <si>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</si>
  <si>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</si>
  <si>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</si>
  <si>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</si>
  <si>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</si>
  <si>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</si>
  <si>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</si>
  <si>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</si>
  <si>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</si>
  <si>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</si>
  <si>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</si>
  <si>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</si>
  <si>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</si>
  <si>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</si>
  <si>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</si>
  <si>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</si>
  <si>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</si>
  <si>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</si>
  <si>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</si>
  <si>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</si>
  <si>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</si>
  <si>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</si>
  <si>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</si>
  <si>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</si>
  <si>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</si>
  <si>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</si>
  <si>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</si>
  <si>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</si>
  <si>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</si>
  <si>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</si>
  <si>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</si>
  <si>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</si>
  <si>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</si>
  <si>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</si>
  <si>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</si>
  <si>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</si>
  <si>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</si>
  <si>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</si>
  <si>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</si>
  <si>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</si>
  <si>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</si>
  <si>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</si>
  <si>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</si>
  <si>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</si>
  <si>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</si>
  <si>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</si>
  <si>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</si>
  <si>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</si>
  <si>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</si>
  <si>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</si>
  <si>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</si>
  <si>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</si>
  <si>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</si>
  <si>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</si>
  <si>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</si>
  <si>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</si>
  <si>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</si>
  <si>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</si>
  <si>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</si>
  <si>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</si>
  <si>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</si>
  <si>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</si>
  <si>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</si>
  <si>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</si>
  <si>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</si>
  <si>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</si>
  <si>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</si>
  <si>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</si>
  <si>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</si>
  <si>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</si>
  <si>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</si>
  <si>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</si>
  <si>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</si>
  <si>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</si>
  <si>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</si>
  <si>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</si>
  <si>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</si>
  <si>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</si>
  <si>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</si>
  <si>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</si>
  <si>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</si>
  <si>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</si>
  <si>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</si>
  <si>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</si>
  <si>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</si>
  <si>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</si>
  <si>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</si>
  <si>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</si>
  <si>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</si>
  <si>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</si>
  <si>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</si>
  <si>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</si>
  <si>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</si>
  <si>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</si>
  <si>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</si>
  <si>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</si>
  <si>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</si>
  <si>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</si>
  <si>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</si>
  <si>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</si>
  <si>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</si>
  <si>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</si>
  <si>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</si>
  <si>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</si>
  <si>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</si>
  <si>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</si>
  <si>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</si>
  <si>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</si>
  <si>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</si>
  <si>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</si>
  <si>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</si>
  <si>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</si>
  <si>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</si>
  <si>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</si>
  <si>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</si>
  <si>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</si>
  <si>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</si>
  <si>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</si>
  <si>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</si>
  <si>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</si>
  <si>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</si>
  <si>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</si>
  <si>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</si>
  <si>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</si>
  <si>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</si>
  <si>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</si>
  <si>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</si>
  <si>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</si>
  <si>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</si>
  <si>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</si>
  <si>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</si>
  <si>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</si>
  <si>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</si>
  <si>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</si>
  <si>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</si>
  <si>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</si>
  <si>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</si>
  <si>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</si>
  <si>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</si>
  <si>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</si>
  <si>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</si>
  <si>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</si>
  <si>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</si>
  <si>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</si>
  <si>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</si>
  <si>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</si>
  <si>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</si>
  <si>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</si>
  <si>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</si>
  <si>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</si>
  <si>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</si>
  <si>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</si>
  <si>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</si>
  <si>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</si>
  <si>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</si>
  <si>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</si>
  <si>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</si>
  <si>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</si>
  <si>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</si>
  <si>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</si>
  <si>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</si>
  <si>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</si>
  <si>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</si>
  <si>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</si>
  <si>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</si>
  <si>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</si>
  <si>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</si>
  <si>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</si>
  <si>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</si>
  <si>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</si>
  <si>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</si>
  <si>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</si>
  <si>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</si>
  <si>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</si>
  <si>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</si>
  <si>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</si>
  <si>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</si>
  <si>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</si>
  <si>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</si>
  <si>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</si>
  <si>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</si>
  <si>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</si>
  <si>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</si>
  <si>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</si>
  <si>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</si>
  <si>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</si>
  <si>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</si>
  <si>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</si>
  <si>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</si>
  <si>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</si>
  <si>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</si>
  <si>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</si>
  <si>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</si>
  <si>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</si>
  <si>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</si>
  <si>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</si>
  <si>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</si>
  <si>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</si>
  <si>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</si>
  <si>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</si>
  <si>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</si>
  <si>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</si>
  <si>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</si>
  <si>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</si>
  <si>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</si>
  <si>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</si>
  <si>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</si>
  <si>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</si>
  <si>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</si>
  <si>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</si>
  <si>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</si>
  <si>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</si>
  <si>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</si>
  <si>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</si>
  <si>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</si>
  <si>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</si>
  <si>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</si>
  <si>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</si>
  <si>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</si>
  <si>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</si>
  <si>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</si>
  <si>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</si>
  <si>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</si>
  <si>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</si>
  <si>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</si>
  <si>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</si>
  <si>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</si>
  <si>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</si>
  <si>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</si>
  <si>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</si>
  <si>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</si>
  <si>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</si>
  <si>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</si>
  <si>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</si>
  <si>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</si>
  <si>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</si>
  <si>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</si>
  <si>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</si>
  <si>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</si>
  <si>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</si>
  <si>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</si>
  <si>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</si>
  <si>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</si>
  <si>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</si>
  <si>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</si>
  <si>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</si>
  <si>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</si>
  <si>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</si>
  <si>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</si>
  <si>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</si>
  <si>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</si>
  <si>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</si>
  <si>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</si>
  <si>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</si>
  <si>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</si>
  <si>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</si>
  <si>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</si>
  <si>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</si>
  <si>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</si>
  <si>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</si>
  <si>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</si>
  <si>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</si>
  <si>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</si>
  <si>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</si>
  <si>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</si>
  <si>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</si>
  <si>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</si>
  <si>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</si>
  <si>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</si>
  <si>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</si>
  <si>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</si>
  <si>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</si>
  <si>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</si>
  <si>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</si>
  <si>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</si>
  <si>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</si>
  <si>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</si>
  <si>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</si>
  <si>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</si>
  <si>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</si>
  <si>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</si>
  <si>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</si>
  <si>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</si>
  <si>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</si>
  <si>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</si>
  <si>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</si>
  <si>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</si>
  <si>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</si>
  <si>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</si>
  <si>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</si>
  <si>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</si>
  <si>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</si>
  <si>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</si>
  <si>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</si>
  <si>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</si>
  <si>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</si>
  <si>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</si>
  <si>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</si>
  <si>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</si>
  <si>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</si>
  <si>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</si>
  <si>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</si>
  <si>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</si>
  <si>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</si>
  <si>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</si>
  <si>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</si>
  <si>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</si>
  <si>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</si>
  <si>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</si>
  <si>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</si>
  <si>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</si>
  <si>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</si>
  <si>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</si>
  <si>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</si>
  <si>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</si>
  <si>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</si>
  <si>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</si>
  <si>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</si>
  <si>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</si>
  <si>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</si>
  <si>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</si>
  <si>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</si>
  <si>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</si>
  <si>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</si>
  <si>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</si>
  <si>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</si>
  <si>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</si>
  <si>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</si>
  <si>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</si>
  <si>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</si>
  <si>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</si>
  <si>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</si>
  <si>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</si>
  <si>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</si>
  <si>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</si>
  <si>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</si>
  <si>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</si>
  <si>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</si>
  <si>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</si>
  <si>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</si>
  <si>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</si>
  <si>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</si>
  <si>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</si>
  <si>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</si>
  <si>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</si>
  <si>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</si>
  <si>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</si>
  <si>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</si>
  <si>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</si>
  <si>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</si>
  <si>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</si>
  <si>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</si>
  <si>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</si>
  <si>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</si>
  <si>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</si>
  <si>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</si>
  <si>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</si>
  <si>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</si>
  <si>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</si>
  <si>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</si>
  <si>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</si>
  <si>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</si>
  <si>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</si>
  <si>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</si>
  <si>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</si>
  <si>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</si>
  <si>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</si>
  <si>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</si>
  <si>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</si>
  <si>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</si>
  <si>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</si>
  <si>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</si>
  <si>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</si>
  <si>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</si>
  <si>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</si>
  <si>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</si>
  <si>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</si>
  <si>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</si>
  <si>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</si>
  <si>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</si>
  <si>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</si>
  <si>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</si>
  <si>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</si>
  <si>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</si>
  <si>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</si>
  <si>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</si>
  <si>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</si>
  <si>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</si>
  <si>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</si>
  <si>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</si>
  <si>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</si>
  <si>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</si>
  <si>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</si>
  <si>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</si>
  <si>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</si>
  <si>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</si>
  <si>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</si>
  <si>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</si>
  <si>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</si>
  <si>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</si>
  <si>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</si>
  <si>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</si>
  <si>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</si>
  <si>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</si>
  <si>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</si>
  <si>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</si>
  <si>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</si>
  <si>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</si>
  <si>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</si>
  <si>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</si>
  <si>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</si>
  <si>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</si>
  <si>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</si>
  <si>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</si>
  <si>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</si>
  <si>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</si>
  <si>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</si>
  <si>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</si>
  <si>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</si>
  <si>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</si>
  <si>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</si>
  <si>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</si>
  <si>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</si>
  <si>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</si>
  <si>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</si>
  <si>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</si>
  <si>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</si>
  <si>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</si>
  <si>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</si>
  <si>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</si>
  <si>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</si>
  <si>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</si>
  <si>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</si>
  <si>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</si>
  <si>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</si>
  <si>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</si>
  <si>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</si>
  <si>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</si>
  <si>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</si>
  <si>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</si>
  <si>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</si>
  <si>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</si>
  <si>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</si>
  <si>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</si>
  <si>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</si>
  <si>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</si>
  <si>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</si>
  <si>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</si>
  <si>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</si>
  <si>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</si>
  <si>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</si>
  <si>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</si>
  <si>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</si>
  <si>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</si>
  <si>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</si>
  <si>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</si>
  <si>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</si>
  <si>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</si>
  <si>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</si>
  <si>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</si>
  <si>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</si>
  <si>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</si>
  <si>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</si>
  <si>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</si>
  <si>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</si>
  <si>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</si>
  <si>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</si>
  <si>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</si>
  <si>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</si>
  <si>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</si>
  <si>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</si>
  <si>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</si>
  <si>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</si>
  <si>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</si>
  <si>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</si>
  <si>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</si>
  <si>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</si>
  <si>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</si>
  <si>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</si>
  <si>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</si>
  <si>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</si>
  <si>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</si>
  <si>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</si>
  <si>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</si>
  <si>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</si>
  <si>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</si>
  <si>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</si>
  <si>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</si>
  <si>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</si>
  <si>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</si>
  <si>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</si>
  <si>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</si>
  <si>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</si>
  <si>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</si>
  <si>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</si>
  <si>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</si>
  <si>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</si>
  <si>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</si>
  <si>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</si>
  <si>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</si>
  <si>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</si>
  <si>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</si>
  <si>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</si>
  <si>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</si>
  <si>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</si>
  <si>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</si>
  <si>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</si>
  <si>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</si>
  <si>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</si>
  <si>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</si>
  <si>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</si>
  <si>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</si>
  <si>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</si>
  <si>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</si>
  <si>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</si>
  <si>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</si>
  <si>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</si>
  <si>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</si>
  <si>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</si>
  <si>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</si>
  <si>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</si>
  <si>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</si>
  <si>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</si>
  <si>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</si>
  <si>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</si>
  <si>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</si>
  <si>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</si>
  <si>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</si>
  <si>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</si>
  <si>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</si>
  <si>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</si>
  <si>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</si>
  <si>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</si>
  <si>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</si>
  <si>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</si>
  <si>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</si>
  <si>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</si>
  <si>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</si>
  <si>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</si>
  <si>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</si>
  <si>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</si>
  <si>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</si>
  <si>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</si>
  <si>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</si>
  <si>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</si>
  <si>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</si>
  <si>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</si>
  <si>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</si>
  <si>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</si>
  <si>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</si>
  <si>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</si>
  <si>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</si>
  <si>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</si>
  <si>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</si>
  <si>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</si>
  <si>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</si>
  <si>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</si>
  <si>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</si>
  <si>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</si>
  <si>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</si>
  <si>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</si>
  <si>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</si>
  <si>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</si>
  <si>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</si>
  <si>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</si>
  <si>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</si>
  <si>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</si>
  <si>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</si>
  <si>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</si>
  <si>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</si>
  <si>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</si>
  <si>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</si>
  <si>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</si>
  <si>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</si>
  <si>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</si>
  <si>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</si>
  <si>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</si>
  <si>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</si>
  <si>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</si>
  <si>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</si>
  <si>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</si>
  <si>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</si>
  <si>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</si>
  <si>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</si>
  <si>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</si>
  <si>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</si>
  <si>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</si>
  <si>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</si>
  <si>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</si>
  <si>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</si>
  <si>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</si>
  <si>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</si>
  <si>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</si>
  <si>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</si>
  <si>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</si>
  <si>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</si>
  <si>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</si>
  <si>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</si>
  <si>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</si>
  <si>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</si>
  <si>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</si>
  <si>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</si>
  <si>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</si>
  <si>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</si>
  <si>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</si>
  <si>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</si>
  <si>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</si>
  <si>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</si>
  <si>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</si>
  <si>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</si>
  <si>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</si>
  <si>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</si>
  <si>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</si>
  <si>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</si>
  <si>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</si>
  <si>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</si>
  <si>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</si>
  <si>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</si>
  <si>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</si>
  <si>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</si>
  <si>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</si>
  <si>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</si>
  <si>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</si>
  <si>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</si>
  <si>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</si>
  <si>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</si>
  <si>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</si>
  <si>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</si>
  <si>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</si>
  <si>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</si>
  <si>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</si>
  <si>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</si>
  <si>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</si>
  <si>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</si>
  <si>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</si>
  <si>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</si>
  <si>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</si>
  <si>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</si>
  <si>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</si>
  <si>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</si>
  <si>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</si>
  <si>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</si>
  <si>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</si>
  <si>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</si>
  <si>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</si>
  <si>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</si>
  <si>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</si>
  <si>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</si>
  <si>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</si>
  <si>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</si>
  <si>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</si>
  <si>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</si>
  <si>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</si>
  <si>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</si>
  <si>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</si>
  <si>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</si>
  <si>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</si>
  <si>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</si>
  <si>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</si>
  <si>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</si>
  <si>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</si>
  <si>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</si>
  <si>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</si>
  <si>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</si>
  <si>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</si>
  <si>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</si>
  <si>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</si>
  <si>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</si>
  <si>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</si>
  <si>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</si>
  <si>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</si>
  <si>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</si>
  <si>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</si>
  <si>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</si>
  <si>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</si>
  <si>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</si>
  <si>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</si>
  <si>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</si>
  <si>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</si>
  <si>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</si>
  <si>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</si>
  <si>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</si>
  <si>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</si>
  <si>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</si>
  <si>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</si>
  <si>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</si>
  <si>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</si>
  <si>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</si>
  <si>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</si>
  <si>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</si>
  <si>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</si>
  <si>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</si>
  <si>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</si>
  <si>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</si>
  <si>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</si>
  <si>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</si>
  <si>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</si>
  <si>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</si>
  <si>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</si>
  <si>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</si>
  <si>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</si>
  <si>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</si>
  <si>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</si>
  <si>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</si>
  <si>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</si>
  <si>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</si>
  <si>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</si>
  <si>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</si>
  <si>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</si>
  <si>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</si>
  <si>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</si>
  <si>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</si>
  <si>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</si>
  <si>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</si>
  <si>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</si>
  <si>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</si>
  <si>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</si>
  <si>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</si>
  <si>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</si>
  <si>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</si>
  <si>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</si>
  <si>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</si>
  <si>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</si>
  <si>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</si>
  <si>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</si>
  <si>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</si>
  <si>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</si>
  <si>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</si>
  <si>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</si>
  <si>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</si>
  <si>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</si>
  <si>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</si>
  <si>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</si>
  <si>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</si>
  <si>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</si>
  <si>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</si>
  <si>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</si>
  <si>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</si>
  <si>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</si>
  <si>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</si>
  <si>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</si>
  <si>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</si>
  <si>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</si>
  <si>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</si>
  <si>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</si>
  <si>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</si>
  <si>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</si>
  <si>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</si>
  <si>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</si>
  <si>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</si>
  <si>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</si>
  <si>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</si>
  <si>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</si>
  <si>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</si>
  <si>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</si>
  <si>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</si>
  <si>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</si>
  <si>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</si>
  <si>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</si>
  <si>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</si>
  <si>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</si>
  <si>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</si>
  <si>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</si>
  <si>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</si>
  <si>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</si>
  <si>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</si>
  <si>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</si>
  <si>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</si>
  <si>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</si>
  <si>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</si>
  <si>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</si>
  <si>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</si>
  <si>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</si>
  <si>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</si>
  <si>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</si>
  <si>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</si>
  <si>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</si>
  <si>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</si>
  <si>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</si>
  <si>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</si>
  <si>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</si>
  <si>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</si>
  <si>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</si>
  <si>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</si>
  <si>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</si>
  <si>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</si>
  <si>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</si>
  <si>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</si>
  <si>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</si>
  <si>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</si>
  <si>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</si>
  <si>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</si>
  <si>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</si>
  <si>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</si>
  <si>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</si>
  <si>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</si>
  <si>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</si>
  <si>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</si>
  <si>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</si>
  <si>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</si>
  <si>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</si>
  <si>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</si>
  <si>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</si>
  <si>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</si>
  <si>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</si>
  <si>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</si>
  <si>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</si>
  <si>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</si>
  <si>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</si>
  <si>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</si>
  <si>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</si>
  <si>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</si>
  <si>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</si>
  <si>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</si>
  <si>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</si>
  <si>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</si>
  <si>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</si>
  <si>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</si>
  <si>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</si>
  <si>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</si>
  <si>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</si>
  <si>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</si>
  <si>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</si>
  <si>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</si>
  <si>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</si>
  <si>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</si>
  <si>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</si>
  <si>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</si>
  <si>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</si>
  <si>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</si>
  <si>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</si>
  <si>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</si>
  <si>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</si>
  <si>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</si>
  <si>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</si>
  <si>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</si>
  <si>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</si>
  <si>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</si>
  <si>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</si>
  <si>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</si>
  <si>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</si>
  <si>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</si>
  <si>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</si>
  <si>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</si>
  <si>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</si>
  <si>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</si>
  <si>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</si>
  <si>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</si>
  <si>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</si>
  <si>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</si>
  <si>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</si>
  <si>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</si>
  <si>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</si>
  <si>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</si>
  <si>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</si>
  <si>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</si>
  <si>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</si>
  <si>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</si>
  <si>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</si>
  <si>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</si>
  <si>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</si>
  <si>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</si>
  <si>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</si>
  <si>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</si>
  <si>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</si>
  <si>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</si>
  <si>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</si>
  <si>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</si>
  <si>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</si>
  <si>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</si>
  <si>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</si>
  <si>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</si>
  <si>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</si>
  <si>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</si>
  <si>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</si>
  <si>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</si>
  <si>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</si>
  <si>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</si>
  <si>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</si>
  <si>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</si>
  <si>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</si>
  <si>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</si>
  <si>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</si>
  <si>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</si>
  <si>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</si>
  <si>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</si>
  <si>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</si>
  <si>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</si>
  <si>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</si>
  <si>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</si>
  <si>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</si>
  <si>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</si>
  <si>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</si>
  <si>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</si>
  <si>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</si>
  <si>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</si>
  <si>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</si>
  <si>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</si>
  <si>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</si>
  <si>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</si>
  <si>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</si>
  <si>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</si>
  <si>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</si>
  <si>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</si>
  <si>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</si>
  <si>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</si>
  <si>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</si>
  <si>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</si>
  <si>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</si>
  <si>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</si>
  <si>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</si>
  <si>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</si>
  <si>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</si>
  <si>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</si>
  <si>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</si>
  <si>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</si>
  <si>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</si>
  <si>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</si>
  <si>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</si>
  <si>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</si>
  <si>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</si>
  <si>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</si>
  <si>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</si>
  <si>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</si>
  <si>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</si>
  <si>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</si>
  <si>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</si>
  <si>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</si>
  <si>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</si>
  <si>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</si>
  <si>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</si>
  <si>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</si>
  <si>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</si>
  <si>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</si>
  <si>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</si>
  <si>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</si>
  <si>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</si>
  <si>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</si>
  <si>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</si>
  <si>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</si>
  <si>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</si>
  <si>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</si>
  <si>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</si>
  <si>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</si>
  <si>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</si>
  <si>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</si>
  <si>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</si>
  <si>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</si>
  <si>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</si>
  <si>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</si>
  <si>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</si>
  <si>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</si>
  <si>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</si>
  <si>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</si>
  <si>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</si>
  <si>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</si>
  <si>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</si>
  <si>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</si>
  <si>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</si>
  <si>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</si>
  <si>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</si>
  <si>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</si>
  <si>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</si>
  <si>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</si>
  <si>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</si>
  <si>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</si>
  <si>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</si>
  <si>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</si>
  <si>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</si>
  <si>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</si>
  <si>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</si>
  <si>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</si>
  <si>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</si>
  <si>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</si>
  <si>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</si>
  <si>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</si>
  <si>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</si>
  <si>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</si>
  <si>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</si>
  <si>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</si>
  <si>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</si>
  <si>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</si>
  <si>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</si>
  <si>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</si>
  <si>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</si>
  <si>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</si>
  <si>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</si>
  <si>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</si>
  <si>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</si>
  <si>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</si>
  <si>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</si>
  <si>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</si>
  <si>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</si>
  <si>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</si>
  <si>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</si>
  <si>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</si>
  <si>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</si>
  <si>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</si>
  <si>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</si>
  <si>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</si>
  <si>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</si>
  <si>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</si>
  <si>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</si>
  <si>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</si>
  <si>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</si>
  <si>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</si>
  <si>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</si>
  <si>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</si>
  <si>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</si>
  <si>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</si>
  <si>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</si>
  <si>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</si>
  <si>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</si>
  <si>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</si>
  <si>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</si>
  <si>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</si>
  <si>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</si>
  <si>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</si>
  <si>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</si>
  <si>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</si>
  <si>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</si>
  <si>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</si>
  <si>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</si>
  <si>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</si>
  <si>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</si>
  <si>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</si>
  <si>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</si>
  <si>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</si>
  <si>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</si>
  <si>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</si>
  <si>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</si>
  <si>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</si>
  <si>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</si>
  <si>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</si>
  <si>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</si>
  <si>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</si>
  <si>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</si>
  <si>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</si>
  <si>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</si>
  <si>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</si>
  <si>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</si>
  <si>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</si>
  <si>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</si>
  <si>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</si>
  <si>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</si>
  <si>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</si>
  <si>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</si>
  <si>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</si>
  <si>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</si>
  <si>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</si>
  <si>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</si>
  <si>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</si>
  <si>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</si>
  <si>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</si>
  <si>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</si>
  <si>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</si>
  <si>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</si>
  <si>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</si>
  <si>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</si>
  <si>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</si>
  <si>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</si>
  <si>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</si>
  <si>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</si>
  <si>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</si>
  <si>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</si>
  <si>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</si>
  <si>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</si>
  <si>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</si>
  <si>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</si>
  <si>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</si>
  <si>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</si>
  <si>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</si>
  <si>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</si>
  <si>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</si>
  <si>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</si>
  <si>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</si>
  <si>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</si>
  <si>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</si>
  <si>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</si>
  <si>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</si>
  <si>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</si>
  <si>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</si>
  <si>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</si>
  <si>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</si>
  <si>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</si>
  <si>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</si>
  <si>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</si>
  <si>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</si>
  <si>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</si>
  <si>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</si>
  <si>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</si>
  <si>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</si>
  <si>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</si>
  <si>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</si>
  <si>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</si>
  <si>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</si>
  <si>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</si>
  <si>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</si>
  <si>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</si>
  <si>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</si>
  <si>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</si>
  <si>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</si>
  <si>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</si>
  <si>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</si>
  <si>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</si>
  <si>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</si>
  <si>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</si>
  <si>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</si>
  <si>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</si>
  <si>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</si>
  <si>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</si>
  <si>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</si>
  <si>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</si>
  <si>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</si>
  <si>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</si>
  <si>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</si>
  <si>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</si>
  <si>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</si>
  <si>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</si>
  <si>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</si>
  <si>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</si>
  <si>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</si>
  <si>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</si>
  <si>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</si>
  <si>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</si>
  <si>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</si>
  <si>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</si>
  <si>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</si>
  <si>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</si>
  <si>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</si>
  <si>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</si>
  <si>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</si>
  <si>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</si>
  <si>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</si>
  <si>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</si>
  <si>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</si>
  <si>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</si>
  <si>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</si>
  <si>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</si>
  <si>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</si>
  <si>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</si>
  <si>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</si>
  <si>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</si>
  <si>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</si>
  <si>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</si>
  <si>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</si>
  <si>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</si>
  <si>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</si>
  <si>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</si>
  <si>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</si>
  <si>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</si>
  <si>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</si>
  <si>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</si>
  <si>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</si>
  <si>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</si>
  <si>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</si>
  <si>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</si>
  <si>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</si>
  <si>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</si>
  <si>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</si>
  <si>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</si>
  <si>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</si>
  <si>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</si>
  <si>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</si>
  <si>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</si>
  <si>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</si>
  <si>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</si>
  <si>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</si>
  <si>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</si>
  <si>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</si>
  <si>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</si>
  <si>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</si>
  <si>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</si>
  <si>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</si>
  <si>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</si>
  <si>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</si>
  <si>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</si>
  <si>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</si>
  <si>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</si>
  <si>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</si>
  <si>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</si>
  <si>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</si>
  <si>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</si>
  <si>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</si>
  <si>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</si>
  <si>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</si>
  <si>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</si>
  <si>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</si>
  <si>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</si>
  <si>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</si>
  <si>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</si>
  <si>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</si>
  <si>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</si>
  <si>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</si>
  <si>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</si>
  <si>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</si>
  <si>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</si>
  <si>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</si>
  <si>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</si>
  <si>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</si>
  <si>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</si>
  <si>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</si>
  <si>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</si>
  <si>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</si>
  <si>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</si>
  <si>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</si>
  <si>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</si>
  <si>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</si>
  <si>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</si>
  <si>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</si>
  <si>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</si>
  <si>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</si>
  <si>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</si>
  <si>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</si>
  <si>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</si>
  <si>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</si>
  <si>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</si>
  <si>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</si>
  <si>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</si>
  <si>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</si>
  <si>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</si>
  <si>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</si>
  <si>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</si>
  <si>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</si>
  <si>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</si>
  <si>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</si>
  <si>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</si>
  <si>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</si>
  <si>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</si>
  <si>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</si>
  <si>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</si>
  <si>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</si>
  <si>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</si>
  <si>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</si>
  <si>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</si>
  <si>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</si>
  <si>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</si>
  <si>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</si>
  <si>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</si>
  <si>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</si>
  <si>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</si>
  <si>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</si>
  <si>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</si>
  <si>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</si>
  <si>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</si>
  <si>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</si>
  <si>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</si>
  <si>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</si>
  <si>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</si>
  <si>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</si>
  <si>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</si>
  <si>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</si>
  <si>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</si>
  <si>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</si>
  <si>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</si>
  <si>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</si>
  <si>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</si>
  <si>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</si>
  <si>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</si>
  <si>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</si>
  <si>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</si>
  <si>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</si>
  <si>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</si>
  <si>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</si>
  <si>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</si>
  <si>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</si>
  <si>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</si>
  <si>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</si>
  <si>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</si>
  <si>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</si>
  <si>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</si>
  <si>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</si>
  <si>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</si>
  <si>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</si>
  <si>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</si>
  <si>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</si>
  <si>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</si>
  <si>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</si>
  <si>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</si>
  <si>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</si>
  <si>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</si>
  <si>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</si>
  <si>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</si>
  <si>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</si>
  <si>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</si>
  <si>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</si>
  <si>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</si>
  <si>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</si>
  <si>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</si>
  <si>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</si>
  <si>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</si>
  <si>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</si>
  <si>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</si>
  <si>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</si>
  <si>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</si>
  <si>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</si>
  <si>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</si>
  <si>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</si>
  <si>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</si>
  <si>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</si>
  <si>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</si>
  <si>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</si>
  <si>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</si>
  <si>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</si>
  <si>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</si>
  <si>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</si>
  <si>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</si>
  <si>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</si>
  <si>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</si>
  <si>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</si>
  <si>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</si>
  <si>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</si>
  <si>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</si>
  <si>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</si>
  <si>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</si>
  <si>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</si>
  <si>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</si>
  <si>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</si>
  <si>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</si>
  <si>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</si>
  <si>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</si>
  <si>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</si>
  <si>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</si>
  <si>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</si>
  <si>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</si>
  <si>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</si>
  <si>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</si>
  <si>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</si>
  <si>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</si>
  <si>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</si>
  <si>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</si>
  <si>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</si>
  <si>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</si>
  <si>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</si>
  <si>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</si>
  <si>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</si>
  <si>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</si>
  <si>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</si>
  <si>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</si>
  <si>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</si>
  <si>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</si>
  <si>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</si>
  <si>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</si>
  <si>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</si>
  <si>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</si>
  <si>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</si>
  <si>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</si>
  <si>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</si>
  <si>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</si>
  <si>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</si>
  <si>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</si>
  <si>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</si>
  <si>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</si>
  <si>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</si>
  <si>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</si>
  <si>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</si>
  <si>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</si>
  <si>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</si>
  <si>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</si>
  <si>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</si>
  <si>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</si>
  <si>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</si>
  <si>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</si>
  <si>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</si>
  <si>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</si>
  <si>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</si>
  <si>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</si>
  <si>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</si>
  <si>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</si>
  <si>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</si>
  <si>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</si>
  <si>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</si>
  <si>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</si>
  <si>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</si>
  <si>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</si>
  <si>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</si>
  <si>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</si>
  <si>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</si>
  <si>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</si>
  <si>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</si>
  <si>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</si>
  <si>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</si>
  <si>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</si>
  <si>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</si>
  <si>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</si>
  <si>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</si>
  <si>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</si>
  <si>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</si>
  <si>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</si>
  <si>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</si>
  <si>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</si>
  <si>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</si>
  <si>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</si>
  <si>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</si>
  <si>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</si>
  <si>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</si>
  <si>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</si>
  <si>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</si>
  <si>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</si>
  <si>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</si>
  <si>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</si>
  <si>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</si>
  <si>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</si>
  <si>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</si>
  <si>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</si>
  <si>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</si>
  <si>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</si>
  <si>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</si>
  <si>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</si>
  <si>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</si>
  <si>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</si>
  <si>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</si>
  <si>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</si>
  <si>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</si>
  <si>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</si>
  <si>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</si>
  <si>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</si>
  <si>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</si>
  <si>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</si>
  <si>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</si>
  <si>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</si>
  <si>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</si>
  <si>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</si>
  <si>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</si>
  <si>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</si>
  <si>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</si>
  <si>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</si>
  <si>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</si>
  <si>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</si>
  <si>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</si>
  <si>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</si>
  <si>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</si>
  <si>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</si>
  <si>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</si>
  <si>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</si>
  <si>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</si>
  <si>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</si>
  <si>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</si>
  <si>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</si>
  <si>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</si>
  <si>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</si>
  <si>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</si>
  <si>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</si>
  <si>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</si>
  <si>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</si>
  <si>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</si>
  <si>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</si>
  <si>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</si>
  <si>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</si>
  <si>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</si>
  <si>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</si>
  <si>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</si>
  <si>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</si>
  <si>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</si>
  <si>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</si>
  <si>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</si>
  <si>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</si>
  <si>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</si>
  <si>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</si>
  <si>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</si>
  <si>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</si>
  <si>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</si>
  <si>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</si>
  <si>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</si>
  <si>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</si>
  <si>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</si>
  <si>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</si>
  <si>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</si>
  <si>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</si>
  <si>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</si>
  <si>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</si>
  <si>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</si>
  <si>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</si>
  <si>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</si>
  <si>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</si>
  <si>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</si>
  <si>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</si>
  <si>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</si>
  <si>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</si>
  <si>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</si>
  <si>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</si>
  <si>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</si>
  <si>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</si>
  <si>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</si>
  <si>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</si>
  <si>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</si>
  <si>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</si>
  <si>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</si>
  <si>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</si>
  <si>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</si>
  <si>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</si>
  <si>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</si>
  <si>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</si>
  <si>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</si>
  <si>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</si>
  <si>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</si>
  <si>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</si>
  <si>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</si>
  <si>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</si>
  <si>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</si>
  <si>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</si>
  <si>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</si>
  <si>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</si>
  <si>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</si>
  <si>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</si>
  <si>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</si>
  <si>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</si>
  <si>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</si>
  <si>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</si>
  <si>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</si>
  <si>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</si>
  <si>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</si>
  <si>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</si>
  <si>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</si>
  <si>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</si>
  <si>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</si>
  <si>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</si>
  <si>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</si>
  <si>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</si>
  <si>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</si>
  <si>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</si>
  <si>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</si>
  <si>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</si>
  <si>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</si>
  <si>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</si>
  <si>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</si>
  <si>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</si>
  <si>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</si>
  <si>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</si>
  <si>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</si>
  <si>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</si>
  <si>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</si>
  <si>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</si>
  <si>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</si>
  <si>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</si>
  <si>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</si>
  <si>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</si>
  <si>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</si>
  <si>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</si>
  <si>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</si>
  <si>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</si>
  <si>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</si>
  <si>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</si>
  <si>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</si>
  <si>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</si>
  <si>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</si>
  <si>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</si>
  <si>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</si>
  <si>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</si>
  <si>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</si>
  <si>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</si>
  <si>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</si>
  <si>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</si>
  <si>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</si>
  <si>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</si>
  <si>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</si>
  <si>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</si>
  <si>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</si>
  <si>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</si>
  <si>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</si>
  <si>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</si>
  <si>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</si>
  <si>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</si>
  <si>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</si>
  <si>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</si>
  <si>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</si>
  <si>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</si>
  <si>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</si>
  <si>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</si>
  <si>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</si>
  <si>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</si>
  <si>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</si>
  <si>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</si>
  <si>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</si>
  <si>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</si>
  <si>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</si>
  <si>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</si>
  <si>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</si>
  <si>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</si>
  <si>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</si>
  <si>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</si>
  <si>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</si>
  <si>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</si>
  <si>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</si>
  <si>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</si>
  <si>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</si>
  <si>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</si>
  <si>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</si>
  <si>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</si>
  <si>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</si>
  <si>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</si>
  <si>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</si>
  <si>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</si>
  <si>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</si>
  <si>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</si>
  <si>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</si>
  <si>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</si>
  <si>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</si>
  <si>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</si>
  <si>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</si>
  <si>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</si>
  <si>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</si>
  <si>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</si>
  <si>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</si>
  <si>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</si>
  <si>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</si>
  <si>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</si>
  <si>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</si>
  <si>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</si>
  <si>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</si>
  <si>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</si>
  <si>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</si>
  <si>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</si>
  <si>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</si>
  <si>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</si>
  <si>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</si>
  <si>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</si>
  <si>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</si>
  <si>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</si>
  <si>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</si>
  <si>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</si>
  <si>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</si>
  <si>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</si>
  <si>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</si>
  <si>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</si>
  <si>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</si>
  <si>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</si>
  <si>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</si>
  <si>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</si>
  <si>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</si>
  <si>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</si>
  <si>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</si>
  <si>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</si>
  <si>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</si>
  <si>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</si>
  <si>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</si>
  <si>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</si>
  <si>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</si>
  <si>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</si>
  <si>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</si>
  <si>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</si>
  <si>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</si>
  <si>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</si>
  <si>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</si>
  <si>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</si>
  <si>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</si>
  <si>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</si>
  <si>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</si>
  <si>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</si>
  <si>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</si>
  <si>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</si>
  <si>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</si>
  <si>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</si>
  <si>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</si>
  <si>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</si>
  <si>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</si>
  <si>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</si>
  <si>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</si>
  <si>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</si>
  <si>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</si>
  <si>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</si>
  <si>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</si>
  <si>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</si>
  <si>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</si>
  <si>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</si>
  <si>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</si>
  <si>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</si>
  <si>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</si>
  <si>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</si>
  <si>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</si>
  <si>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</si>
  <si>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</si>
  <si>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</si>
  <si>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</si>
  <si>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</si>
  <si>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</si>
  <si>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</si>
  <si>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</si>
  <si>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</si>
  <si>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</si>
  <si>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</si>
  <si>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</si>
  <si>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</si>
  <si>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</si>
  <si>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</si>
  <si>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</si>
  <si>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</si>
  <si>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</si>
  <si>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</si>
  <si>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</si>
  <si>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</si>
  <si>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</si>
  <si>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</si>
  <si>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</si>
  <si>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</si>
  <si>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</si>
  <si>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</si>
  <si>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</si>
  <si>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</si>
  <si>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</si>
  <si>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</si>
  <si>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</si>
  <si>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</si>
  <si>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</si>
  <si>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</si>
  <si>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</si>
  <si>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</si>
  <si>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</si>
  <si>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</si>
  <si>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</si>
  <si>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</si>
  <si>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</si>
  <si>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</si>
  <si>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</si>
  <si>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</si>
  <si>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</si>
  <si>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</si>
  <si>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</si>
  <si>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</si>
  <si>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</si>
  <si>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</si>
  <si>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</si>
  <si>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</si>
  <si>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</si>
  <si>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</si>
  <si>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</si>
  <si>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</si>
  <si>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</si>
  <si>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</si>
  <si>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</si>
  <si>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</si>
  <si>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</si>
  <si>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</si>
  <si>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</si>
  <si>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</si>
  <si>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</si>
  <si>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</si>
  <si>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</si>
  <si>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</si>
  <si>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</si>
  <si>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</si>
  <si>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</si>
  <si>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</si>
  <si>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</si>
  <si>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</si>
  <si>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</si>
  <si>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</si>
  <si>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</si>
  <si>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</si>
  <si>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</si>
  <si>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</si>
  <si>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</si>
  <si>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</si>
  <si>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</si>
  <si>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</si>
  <si>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</si>
  <si>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</si>
  <si>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</si>
  <si>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</si>
  <si>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</si>
  <si>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</si>
  <si>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</si>
  <si>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</si>
  <si>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</si>
  <si>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</si>
  <si>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</si>
  <si>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</si>
  <si>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</si>
  <si>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</si>
  <si>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</si>
  <si>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</si>
  <si>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</si>
  <si>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</si>
  <si>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</si>
  <si>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</si>
  <si>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</si>
  <si>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</si>
  <si>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</si>
  <si>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</si>
  <si>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</si>
  <si>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</si>
  <si>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</si>
  <si>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</si>
  <si>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</si>
  <si>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</si>
  <si>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</si>
  <si>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</si>
  <si>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</si>
  <si>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</si>
  <si>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</si>
  <si>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</si>
  <si>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</si>
  <si>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</si>
  <si>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</si>
  <si>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</si>
  <si>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</si>
  <si>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</si>
  <si>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</si>
  <si>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</si>
  <si>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</si>
  <si>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</si>
  <si>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</si>
  <si>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</si>
  <si>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</si>
  <si>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</si>
  <si>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</si>
  <si>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</si>
  <si>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</si>
  <si>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</si>
  <si>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</si>
  <si>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</si>
  <si>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</si>
  <si>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</si>
  <si>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</si>
  <si>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</si>
  <si>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</si>
  <si>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</si>
  <si>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</si>
  <si>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</si>
  <si>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</si>
  <si>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</si>
  <si>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</si>
  <si>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</si>
  <si>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</si>
  <si>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</si>
  <si>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</si>
  <si>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</si>
  <si>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</si>
  <si>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</si>
  <si>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</si>
  <si>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</si>
  <si>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</si>
  <si>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</si>
  <si>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</si>
  <si>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</si>
  <si>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</si>
  <si>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</si>
  <si>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</si>
  <si>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</si>
  <si>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</si>
  <si>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</si>
  <si>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</si>
  <si>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</si>
  <si>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</si>
  <si>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</si>
  <si>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</si>
  <si>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</si>
  <si>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</si>
  <si>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</si>
  <si>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</si>
  <si>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</si>
  <si>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</si>
  <si>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</si>
  <si>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</si>
  <si>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</si>
  <si>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</si>
  <si>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</si>
  <si>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</si>
  <si>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</si>
  <si>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</si>
  <si>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</si>
  <si>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</si>
  <si>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</si>
  <si>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</si>
  <si>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</si>
  <si>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</si>
  <si>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</si>
  <si>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</si>
  <si>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</si>
  <si>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</si>
  <si>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</si>
  <si>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</si>
  <si>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</si>
  <si>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</si>
  <si>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</si>
  <si>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</si>
  <si>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</si>
  <si>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</si>
  <si>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</si>
  <si>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</si>
  <si>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</si>
  <si>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</si>
  <si>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</si>
  <si>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</si>
  <si>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</si>
  <si>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</si>
  <si>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</si>
  <si>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</si>
  <si>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</si>
  <si>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</si>
  <si>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</si>
  <si>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</si>
  <si>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</si>
  <si>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</si>
  <si>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</si>
  <si>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</si>
  <si>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</si>
  <si>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</si>
  <si>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</si>
  <si>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</si>
  <si>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</si>
  <si>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</si>
  <si>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</si>
  <si>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</si>
  <si>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</si>
  <si>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</si>
  <si>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</si>
  <si>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</si>
  <si>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</si>
  <si>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</si>
  <si>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</si>
  <si>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</si>
  <si>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</si>
  <si>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</si>
  <si>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</si>
  <si>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</si>
  <si>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</si>
  <si>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</si>
  <si>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</si>
  <si>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</si>
  <si>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</si>
  <si>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</si>
  <si>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</si>
  <si>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</si>
  <si>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</si>
  <si>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</si>
  <si>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</si>
  <si>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</si>
  <si>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</si>
  <si>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</si>
  <si>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</si>
  <si>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</si>
  <si>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</si>
  <si>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</si>
  <si>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</si>
  <si>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</si>
  <si>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</si>
  <si>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</si>
  <si>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</si>
  <si>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</si>
  <si>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</si>
  <si>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</si>
  <si>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</si>
  <si>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</si>
  <si>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</si>
  <si>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</si>
  <si>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</si>
  <si>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</si>
  <si>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</si>
  <si>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</si>
  <si>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</si>
  <si>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</si>
  <si>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</si>
  <si>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</si>
  <si>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</si>
  <si>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</si>
  <si>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</si>
  <si>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</si>
  <si>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</si>
  <si>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</si>
  <si>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</si>
  <si>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</si>
  <si>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</si>
  <si>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</si>
  <si>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</si>
  <si>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</si>
  <si>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</si>
  <si>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</si>
  <si>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</si>
  <si>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</si>
  <si>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</si>
  <si>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</si>
  <si>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</si>
  <si>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</si>
  <si>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</si>
  <si>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</si>
  <si>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</si>
  <si>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</si>
  <si>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</si>
  <si>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</si>
  <si>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</si>
  <si>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</si>
  <si>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</si>
  <si>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</si>
  <si>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</si>
  <si>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</si>
  <si>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</si>
  <si>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</si>
  <si>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</si>
  <si>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</si>
  <si>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</si>
  <si>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</si>
  <si>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</si>
  <si>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</si>
  <si>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</si>
  <si>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</si>
  <si>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</si>
  <si>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</si>
  <si>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</si>
  <si>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</si>
  <si>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</si>
  <si>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</si>
  <si>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</si>
  <si>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</si>
  <si>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</si>
  <si>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</si>
  <si>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</si>
  <si>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</si>
  <si>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</si>
  <si>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</si>
  <si>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</si>
  <si>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</si>
  <si>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</si>
  <si>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</si>
  <si>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</si>
  <si>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</si>
  <si>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</si>
  <si>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</si>
  <si>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</si>
  <si>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</si>
  <si>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</si>
  <si>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</si>
  <si>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</si>
  <si>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</si>
  <si>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</si>
  <si>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</si>
  <si>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</si>
  <si>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</si>
  <si>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</si>
  <si>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</si>
  <si>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</si>
  <si>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</si>
  <si>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</si>
  <si>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</si>
  <si>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</si>
  <si>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</si>
  <si>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</si>
  <si>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</si>
  <si>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</si>
  <si>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</si>
  <si>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</si>
  <si>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</si>
  <si>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</si>
  <si>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</si>
  <si>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</si>
  <si>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</si>
  <si>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</si>
  <si>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</si>
  <si>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</si>
  <si>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</si>
  <si>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</si>
  <si>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</si>
  <si>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</si>
  <si>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</si>
  <si>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</si>
  <si>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</si>
  <si>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</si>
  <si>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</si>
  <si>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</si>
  <si>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</si>
  <si>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</si>
  <si>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</si>
  <si>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</si>
  <si>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</si>
  <si>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</si>
  <si>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</si>
  <si>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</si>
  <si>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</si>
  <si>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</si>
  <si>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</si>
  <si>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</si>
  <si>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</si>
  <si>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</si>
  <si>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</si>
  <si>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</si>
  <si>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</si>
  <si>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</si>
  <si>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</si>
  <si>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</si>
  <si>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</si>
  <si>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</si>
  <si>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</si>
  <si>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</si>
  <si>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</si>
  <si>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</si>
  <si>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</si>
  <si>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</si>
  <si>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</si>
  <si>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</si>
  <si>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</si>
  <si>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</si>
  <si>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</si>
  <si>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</si>
  <si>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</si>
  <si>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</si>
  <si>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</si>
  <si>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</si>
  <si>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</si>
  <si>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</si>
  <si>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</si>
  <si>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</si>
  <si>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</si>
  <si>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</si>
  <si>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</si>
  <si>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</si>
  <si>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</si>
  <si>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</si>
  <si>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</si>
  <si>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</si>
  <si>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</si>
  <si>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</si>
  <si>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</si>
  <si>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</si>
  <si>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</si>
  <si>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</si>
  <si>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</si>
  <si>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</si>
  <si>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</si>
  <si>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</si>
  <si>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</si>
  <si>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</si>
  <si>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</si>
  <si>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</si>
  <si>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</si>
  <si>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</si>
  <si>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</si>
  <si>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</si>
  <si>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</si>
  <si>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</si>
  <si>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</si>
  <si>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</si>
  <si>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</si>
  <si>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</si>
  <si>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</si>
  <si>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</si>
  <si>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</si>
  <si>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</si>
  <si>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</si>
  <si>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</si>
  <si>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</si>
  <si>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</si>
  <si>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</si>
  <si>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</si>
  <si>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</si>
  <si>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</si>
  <si>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</si>
  <si>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</si>
  <si>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</si>
  <si>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</si>
  <si>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</si>
  <si>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</si>
  <si>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</si>
  <si>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</si>
  <si>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</si>
  <si>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</si>
  <si>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</si>
  <si>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</si>
  <si>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</si>
  <si>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</si>
  <si>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</si>
  <si>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</si>
  <si>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</si>
  <si>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</si>
  <si>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</si>
  <si>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</si>
  <si>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</si>
  <si>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</si>
  <si>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</si>
  <si>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</si>
  <si>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</si>
  <si>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</si>
  <si>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</si>
  <si>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</si>
  <si>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</si>
  <si>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</si>
  <si>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</si>
  <si>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</si>
  <si>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</si>
  <si>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</si>
  <si>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</si>
  <si>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</si>
  <si>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</si>
  <si>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</si>
  <si>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</si>
  <si>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</si>
  <si>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</si>
  <si>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</si>
  <si>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</si>
  <si>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</si>
  <si>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</si>
  <si>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</si>
  <si>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</si>
  <si>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</si>
  <si>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</si>
  <si>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</si>
  <si>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</si>
  <si>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</si>
  <si>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</si>
  <si>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</si>
  <si>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</si>
  <si>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</si>
  <si>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</si>
  <si>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</si>
  <si>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</si>
  <si>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</si>
  <si>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</si>
  <si>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</si>
  <si>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</si>
  <si>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</si>
  <si>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</si>
  <si>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</si>
  <si>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</si>
  <si>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</si>
  <si>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</si>
  <si>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</si>
  <si>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</si>
  <si>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</si>
  <si>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</si>
  <si>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</si>
  <si>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</si>
  <si>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</si>
  <si>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</si>
  <si>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</si>
  <si>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</si>
  <si>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</si>
  <si>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</si>
  <si>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</si>
  <si>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</si>
  <si>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</si>
  <si>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</si>
  <si>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</si>
  <si>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</si>
  <si>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</si>
  <si>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</si>
  <si>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</si>
  <si>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</si>
  <si>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</si>
  <si>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</si>
  <si>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</si>
  <si>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</si>
  <si>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</si>
  <si>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</si>
  <si>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</si>
  <si>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</si>
  <si>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</si>
  <si>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</si>
  <si>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</si>
  <si>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</si>
  <si>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</si>
  <si>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</si>
  <si>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</si>
  <si>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</si>
  <si>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</si>
  <si>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</si>
  <si>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</si>
  <si>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</si>
  <si>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</si>
  <si>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</si>
  <si>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</si>
  <si>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</si>
  <si>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</si>
  <si>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</si>
  <si>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</si>
  <si>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</si>
  <si>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</si>
  <si>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</si>
  <si>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</si>
  <si>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</si>
  <si>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</si>
  <si>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</si>
  <si>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</si>
  <si>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</si>
  <si>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</si>
  <si>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</si>
  <si>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</si>
  <si>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</si>
  <si>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</si>
  <si>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</si>
  <si>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</si>
  <si>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</si>
  <si>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</si>
  <si>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</si>
  <si>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</si>
  <si>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</si>
  <si>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</si>
  <si>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</si>
  <si>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</si>
  <si>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</si>
  <si>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</si>
  <si>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</si>
  <si>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</si>
  <si>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</si>
  <si>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</si>
  <si>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</si>
  <si>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</si>
  <si>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</si>
  <si>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</si>
  <si>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</si>
  <si>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</si>
  <si>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</si>
  <si>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</si>
  <si>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</si>
  <si>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</si>
  <si>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</si>
  <si>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</si>
  <si>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</si>
  <si>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</si>
  <si>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</si>
  <si>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</si>
  <si>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</si>
  <si>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</si>
  <si>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</si>
  <si>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</si>
  <si>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</si>
  <si>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</si>
  <si>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</si>
  <si>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</si>
  <si>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</si>
  <si>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</si>
  <si>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</si>
  <si>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</si>
  <si>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</si>
  <si>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</si>
  <si>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</si>
  <si>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</si>
  <si>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</si>
  <si>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</si>
  <si>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</si>
  <si>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</si>
  <si>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</si>
  <si>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</si>
  <si>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</si>
  <si>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</si>
  <si>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</si>
  <si>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</si>
  <si>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</si>
  <si>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</si>
  <si>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</si>
  <si>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</si>
  <si>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</si>
  <si>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</si>
  <si>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</si>
  <si>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</si>
  <si>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</si>
  <si>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</si>
  <si>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</si>
  <si>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</si>
  <si>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</si>
  <si>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</si>
  <si>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</si>
  <si>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</si>
  <si>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</si>
  <si>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</si>
  <si>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</si>
  <si>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</si>
  <si>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</si>
  <si>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</si>
  <si>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</si>
  <si>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</si>
  <si>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</si>
  <si>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</si>
  <si>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</si>
  <si>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</si>
  <si>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</si>
  <si>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</si>
  <si>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</si>
  <si>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</si>
  <si>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</si>
  <si>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</si>
  <si>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</si>
  <si>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</si>
  <si>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</si>
  <si>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</si>
  <si>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</si>
  <si>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</si>
  <si>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</si>
  <si>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</si>
  <si>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</si>
  <si>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</si>
  <si>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</si>
  <si>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</si>
  <si>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</si>
  <si>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</si>
  <si>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</si>
  <si>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</si>
  <si>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</si>
  <si>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</si>
  <si>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</si>
  <si>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</si>
  <si>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</si>
  <si>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</si>
  <si>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</si>
  <si>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</si>
  <si>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</si>
  <si>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</si>
  <si>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</si>
  <si>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</si>
  <si>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</si>
  <si>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</si>
  <si>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</si>
  <si>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</si>
  <si>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</si>
  <si>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</si>
  <si>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</si>
  <si>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</si>
  <si>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</si>
  <si>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</si>
  <si>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</si>
  <si>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</si>
  <si>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</si>
  <si>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</si>
  <si>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</si>
  <si>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</si>
  <si>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</si>
  <si>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</si>
  <si>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</si>
  <si>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</si>
  <si>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</si>
  <si>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</si>
  <si>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</si>
  <si>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</si>
  <si>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</si>
  <si>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</si>
  <si>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</si>
  <si>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</si>
  <si>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</si>
  <si>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</si>
  <si>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</si>
  <si>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</si>
  <si>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</si>
  <si>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</si>
  <si>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</si>
  <si>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</si>
  <si>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</si>
  <si>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</si>
  <si>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</si>
  <si>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</si>
  <si>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</si>
  <si>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</si>
  <si>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</si>
  <si>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</si>
  <si>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</si>
  <si>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</si>
  <si>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</si>
  <si>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</si>
  <si>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</si>
  <si>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</si>
  <si>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</si>
  <si>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</si>
  <si>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</si>
  <si>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</si>
  <si>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</si>
  <si>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</si>
  <si>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</si>
  <si>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</si>
  <si>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</si>
  <si>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</si>
  <si>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</si>
  <si>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</si>
  <si>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</si>
  <si>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</si>
  <si>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</si>
  <si>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</si>
  <si>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</si>
  <si>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</si>
  <si>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</si>
  <si>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</si>
  <si>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</si>
  <si>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</si>
  <si>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</si>
  <si>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</si>
  <si>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</si>
  <si>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</si>
  <si>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</si>
  <si>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</si>
  <si>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</si>
  <si>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</si>
  <si>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</si>
  <si>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</si>
  <si>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</si>
  <si>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</si>
  <si>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</si>
  <si>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</si>
  <si>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</si>
  <si>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</si>
  <si>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</si>
  <si>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</si>
  <si>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</si>
  <si>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</si>
  <si>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</si>
  <si>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</si>
  <si>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</si>
  <si>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</si>
  <si>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</si>
  <si>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</si>
  <si>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</si>
  <si>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</si>
  <si>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</si>
  <si>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</si>
  <si>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</si>
  <si>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</si>
  <si>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</si>
  <si>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</si>
  <si>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</si>
  <si>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</si>
  <si>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</si>
  <si>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</si>
  <si>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</si>
  <si>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</si>
  <si>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</si>
  <si>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</si>
  <si>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</si>
  <si>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</si>
  <si>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</si>
  <si>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</si>
  <si>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</si>
  <si>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</si>
  <si>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</si>
  <si>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</si>
  <si>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</si>
  <si>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</si>
  <si>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</si>
  <si>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</si>
  <si>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</si>
  <si>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</si>
  <si>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</si>
  <si>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</si>
  <si>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</si>
  <si>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</si>
  <si>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</si>
  <si>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</si>
  <si>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</si>
  <si>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</si>
  <si>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</si>
  <si>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</si>
  <si>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</si>
  <si>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</si>
  <si>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</si>
  <si>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</si>
  <si>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</si>
  <si>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</si>
  <si>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</si>
  <si>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</si>
  <si>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</si>
  <si>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</si>
  <si>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</si>
  <si>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</si>
  <si>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</si>
  <si>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</si>
  <si>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</si>
  <si>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</si>
  <si>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</si>
  <si>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</si>
  <si>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</si>
  <si>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</si>
  <si>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</si>
  <si>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</si>
  <si>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</si>
  <si>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</si>
  <si>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</si>
  <si>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</si>
  <si>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</si>
  <si>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</si>
  <si>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</si>
  <si>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</si>
  <si>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</si>
  <si>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</si>
  <si>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</si>
  <si>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</si>
  <si>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</si>
  <si>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</si>
  <si>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</si>
  <si>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</si>
  <si>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</si>
  <si>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</si>
  <si>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</si>
  <si>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</si>
  <si>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</si>
  <si>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</si>
  <si>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</si>
  <si>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</si>
  <si>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</si>
  <si>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</si>
  <si>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</si>
  <si>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</si>
  <si>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</si>
  <si>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</si>
  <si>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</si>
  <si>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</si>
  <si>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</si>
  <si>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</si>
  <si>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</si>
  <si>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</si>
  <si>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</si>
  <si>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</si>
  <si>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</si>
  <si>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</si>
  <si>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</si>
  <si>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</si>
  <si>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</si>
  <si>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</si>
  <si>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</si>
  <si>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</si>
  <si>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</si>
  <si>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</si>
  <si>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</si>
  <si>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</si>
  <si>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</si>
  <si>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</si>
  <si>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</si>
  <si>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</si>
  <si>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</si>
  <si>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</si>
  <si>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</si>
  <si>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</si>
  <si>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</si>
  <si>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</si>
  <si>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</si>
  <si>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</si>
  <si>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</si>
  <si>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</si>
  <si>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</si>
  <si>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</si>
  <si>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</si>
  <si>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</si>
  <si>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</si>
  <si>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</si>
  <si>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</si>
  <si>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</si>
  <si>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</si>
  <si>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</si>
  <si>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</si>
  <si>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</si>
  <si>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</si>
  <si>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</si>
  <si>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</si>
  <si>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</si>
  <si>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</si>
  <si>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</si>
  <si>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</si>
  <si>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</si>
  <si>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</si>
  <si>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</si>
  <si>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</si>
  <si>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</si>
  <si>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</si>
  <si>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</si>
  <si>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</si>
  <si>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</si>
  <si>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</si>
  <si>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</si>
  <si>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</si>
  <si>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</si>
  <si>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</si>
  <si>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</si>
  <si>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</si>
  <si>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</si>
  <si>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</si>
  <si>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</si>
  <si>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</si>
  <si>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</si>
  <si>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</si>
  <si>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</si>
  <si>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</si>
  <si>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</si>
  <si>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</si>
  <si>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</si>
  <si>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</si>
  <si>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</si>
  <si>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</si>
  <si>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</si>
  <si>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</si>
  <si>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</si>
  <si>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</si>
  <si>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</si>
  <si>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</si>
  <si>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</si>
  <si>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</si>
  <si>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</si>
  <si>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</si>
  <si>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</si>
  <si>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</si>
  <si>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</si>
  <si>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</si>
  <si>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</si>
  <si>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</si>
  <si>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</si>
  <si>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</si>
  <si>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</si>
  <si>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</si>
  <si>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</si>
  <si>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</si>
  <si>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</si>
  <si>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</si>
  <si>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</si>
  <si>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</si>
  <si>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</si>
  <si>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</si>
  <si>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</si>
  <si>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</si>
  <si>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</si>
  <si>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</si>
  <si>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</si>
  <si>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</si>
  <si>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</si>
  <si>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</si>
  <si>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</si>
  <si>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</si>
  <si>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</si>
  <si>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</si>
  <si>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</si>
  <si>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</si>
  <si>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</si>
  <si>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</si>
  <si>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</si>
  <si>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</si>
  <si>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</si>
  <si>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</si>
  <si>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</si>
  <si>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</si>
  <si>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</si>
  <si>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</si>
  <si>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</si>
  <si>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</si>
  <si>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</si>
  <si>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</si>
  <si>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</si>
  <si>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</si>
  <si>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</si>
  <si>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</si>
  <si>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</si>
  <si>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</si>
  <si>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</si>
  <si>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</si>
  <si>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</si>
  <si>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</si>
  <si>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</si>
  <si>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</si>
  <si>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</si>
  <si>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</si>
  <si>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</si>
  <si>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</si>
  <si>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</si>
  <si>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</si>
  <si>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</si>
  <si>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</si>
  <si>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</si>
  <si>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</si>
  <si>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</si>
  <si>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</si>
  <si>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</si>
  <si>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</si>
  <si>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</si>
  <si>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</si>
  <si>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</si>
  <si>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</si>
  <si>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</si>
  <si>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</si>
  <si>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</si>
  <si>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</si>
  <si>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</si>
  <si>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</si>
  <si>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</si>
  <si>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</si>
  <si>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</si>
  <si>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</si>
  <si>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</si>
  <si>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</si>
  <si>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</si>
  <si>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</si>
  <si>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</si>
  <si>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</si>
  <si>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</si>
  <si>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</si>
  <si>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</si>
  <si>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</si>
  <si>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</si>
  <si>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</si>
  <si>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</si>
  <si>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</si>
  <si>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</si>
  <si>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</si>
  <si>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</si>
  <si>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</si>
  <si>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</si>
  <si>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</si>
  <si>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</si>
  <si>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</si>
  <si>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</si>
  <si>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</si>
  <si>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</si>
  <si>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</si>
  <si>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</si>
  <si>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</si>
  <si>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</si>
  <si>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</si>
  <si>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</si>
  <si>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</si>
  <si>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</si>
  <si>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</si>
  <si>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</si>
  <si>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</si>
  <si>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</si>
  <si>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</si>
  <si>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</si>
  <si>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</si>
  <si>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</si>
  <si>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</si>
  <si>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</si>
  <si>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</si>
  <si>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</si>
  <si>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</si>
  <si>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</si>
  <si>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</si>
  <si>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</si>
  <si>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</si>
  <si>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</si>
  <si>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</si>
  <si>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</si>
  <si>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</si>
  <si>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</si>
  <si>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</si>
  <si>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</si>
  <si>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</si>
  <si>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</si>
  <si>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</si>
  <si>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</si>
  <si>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</si>
  <si>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</si>
  <si>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</si>
  <si>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</si>
  <si>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</si>
  <si>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</si>
  <si>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</si>
  <si>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</si>
  <si>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</si>
  <si>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</si>
  <si>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</si>
  <si>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</si>
  <si>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</si>
  <si>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</si>
  <si>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</si>
  <si>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</si>
  <si>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</si>
  <si>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</si>
  <si>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</si>
  <si>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</si>
  <si>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</si>
  <si>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</si>
  <si>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</si>
  <si>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</si>
  <si>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</si>
  <si>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</si>
  <si>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</si>
  <si>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</si>
  <si>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</si>
  <si>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</si>
  <si>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</si>
  <si>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</si>
  <si>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</si>
  <si>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</si>
  <si>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</si>
  <si>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</si>
  <si>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</si>
  <si>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</si>
  <si>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</si>
  <si>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</si>
  <si>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</si>
  <si>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</si>
  <si>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</si>
  <si>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</si>
  <si>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</si>
  <si>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</si>
  <si>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</si>
  <si>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</si>
  <si>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</si>
  <si>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</si>
  <si>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</si>
  <si>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</si>
  <si>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</si>
  <si>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</si>
  <si>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</si>
  <si>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</si>
  <si>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</si>
  <si>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</si>
  <si>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</si>
  <si>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</si>
  <si>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</si>
  <si>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</si>
  <si>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</si>
  <si>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</si>
  <si>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</si>
  <si>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</si>
  <si>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</si>
  <si>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</si>
  <si>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</si>
  <si>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</si>
  <si>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</si>
  <si>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</si>
  <si>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</si>
  <si>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</si>
  <si>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</si>
  <si>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</si>
  <si>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</si>
  <si>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</si>
  <si>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</si>
  <si>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</si>
  <si>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</si>
  <si>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</si>
  <si>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</si>
  <si>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</si>
  <si>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</si>
  <si>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</si>
  <si>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</si>
  <si>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</si>
  <si>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</si>
  <si>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</si>
  <si>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</si>
  <si>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</si>
  <si>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</si>
  <si>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</si>
  <si>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</si>
  <si>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</si>
  <si>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</si>
  <si>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</si>
  <si>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</si>
  <si>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</si>
  <si>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</si>
  <si>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</si>
  <si>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</si>
  <si>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</si>
  <si>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</si>
  <si>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</si>
  <si>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</si>
  <si>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</si>
  <si>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</si>
  <si>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</si>
  <si>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</si>
  <si>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</si>
  <si>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</si>
  <si>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</si>
  <si>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</si>
  <si>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</si>
  <si>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</si>
  <si>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</si>
  <si>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</si>
  <si>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</si>
  <si>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</si>
  <si>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</si>
  <si>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</si>
  <si>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</si>
  <si>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</si>
  <si>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</si>
  <si>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</si>
  <si>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</si>
  <si>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</si>
  <si>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</si>
  <si>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</si>
  <si>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</si>
  <si>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</si>
  <si>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</si>
  <si>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</si>
  <si>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</si>
  <si>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</si>
  <si>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</si>
  <si>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</si>
  <si>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</si>
  <si>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</si>
  <si>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</si>
  <si>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</si>
  <si>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</si>
  <si>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</si>
  <si>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</si>
  <si>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</si>
  <si>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</si>
  <si>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</si>
  <si>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</si>
  <si>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</si>
  <si>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</si>
  <si>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</si>
  <si>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</si>
  <si>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</si>
  <si>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</si>
  <si>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</si>
  <si>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</si>
  <si>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</si>
  <si>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</si>
  <si>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</si>
  <si>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</si>
  <si>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</si>
  <si>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</si>
  <si>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</si>
  <si>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</si>
  <si>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</si>
  <si>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</si>
  <si>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</si>
  <si>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</si>
  <si>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</si>
  <si>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</si>
  <si>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</si>
  <si>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</si>
  <si>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</si>
  <si>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</si>
  <si>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</si>
  <si>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</si>
  <si>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</si>
  <si>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</si>
  <si>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</si>
  <si>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</si>
  <si>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</si>
  <si>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</si>
  <si>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</si>
  <si>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</si>
  <si>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</si>
  <si>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</si>
  <si>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</si>
  <si>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</si>
  <si>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</si>
  <si>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</si>
  <si>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</si>
  <si>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</si>
  <si>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</si>
  <si>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</si>
  <si>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</si>
  <si>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</si>
  <si>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</si>
  <si>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</si>
  <si>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</si>
  <si>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</si>
  <si>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</si>
  <si>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</si>
  <si>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</si>
  <si>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</si>
  <si>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</si>
  <si>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</si>
  <si>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</si>
  <si>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</si>
  <si>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</si>
  <si>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</si>
  <si>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</si>
  <si>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</si>
  <si>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</si>
  <si>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</si>
  <si>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</si>
  <si>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</si>
  <si>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</si>
  <si>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</si>
  <si>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</si>
  <si>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</si>
  <si>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</si>
  <si>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</si>
  <si>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</si>
  <si>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</si>
  <si>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</si>
  <si>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</si>
  <si>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</si>
  <si>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</si>
  <si>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</si>
  <si>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</si>
  <si>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</si>
  <si>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</si>
  <si>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</si>
  <si>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</si>
  <si>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</si>
  <si>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</si>
  <si>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</si>
  <si>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</si>
  <si>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</si>
  <si>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</si>
  <si>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</si>
  <si>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</si>
  <si>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</si>
  <si>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</si>
  <si>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</si>
  <si>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</si>
  <si>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</si>
  <si>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</si>
  <si>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</si>
  <si>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</si>
  <si>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</si>
  <si>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</si>
  <si>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</si>
  <si>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</si>
  <si>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</si>
  <si>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</si>
  <si>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</si>
  <si>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</si>
  <si>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</si>
  <si>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</si>
  <si>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</si>
  <si>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</si>
  <si>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</si>
  <si>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</si>
  <si>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</si>
  <si>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</si>
  <si>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</si>
  <si>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</si>
  <si>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</si>
  <si>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</si>
  <si>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</si>
  <si>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</si>
  <si>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</si>
  <si>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</si>
  <si>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</si>
  <si>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</si>
  <si>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</si>
  <si>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</si>
  <si>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</si>
  <si>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</si>
  <si>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</si>
  <si>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</si>
  <si>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</si>
  <si>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</si>
  <si>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</si>
  <si>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</si>
  <si>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</si>
  <si>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</si>
  <si>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</si>
  <si>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</si>
  <si>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</si>
  <si>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</si>
  <si>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</si>
  <si>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</si>
  <si>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</si>
  <si>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</si>
  <si>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</si>
  <si>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</si>
  <si>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</si>
  <si>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</si>
  <si>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</si>
  <si>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</si>
  <si>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</si>
  <si>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</si>
  <si>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</si>
  <si>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</si>
  <si>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</si>
  <si>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</si>
  <si>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</si>
  <si>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</si>
  <si>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</si>
  <si>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</si>
  <si>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</si>
  <si>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</si>
  <si>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</si>
  <si>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</si>
  <si>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</si>
  <si>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</si>
  <si>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</si>
  <si>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</si>
  <si>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</si>
  <si>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</si>
  <si>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</si>
  <si>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</si>
  <si>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</si>
  <si>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</si>
  <si>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</si>
  <si>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</si>
  <si>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</si>
  <si>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</si>
  <si>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</si>
  <si>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</si>
  <si>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</si>
  <si>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</si>
  <si>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</si>
  <si>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</si>
  <si>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</si>
  <si>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</si>
  <si>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</si>
  <si>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</si>
  <si>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</si>
  <si>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</si>
  <si>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</si>
  <si>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</si>
  <si>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</si>
  <si>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</si>
  <si>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</si>
  <si>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</si>
  <si>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</si>
  <si>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</si>
  <si>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</si>
  <si>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</si>
  <si>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</si>
  <si>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</si>
  <si>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</si>
  <si>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</si>
  <si>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</si>
  <si>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</si>
  <si>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</si>
  <si>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</si>
  <si>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</si>
  <si>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</si>
  <si>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</si>
  <si>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</si>
  <si>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</si>
  <si>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</si>
  <si>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</si>
  <si>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</si>
  <si>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</si>
  <si>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</si>
  <si>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</si>
  <si>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</si>
  <si>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</si>
  <si>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</si>
  <si>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</si>
  <si>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</si>
  <si>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</si>
  <si>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</si>
  <si>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</si>
  <si>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</si>
  <si>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</si>
  <si>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</si>
  <si>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</si>
  <si>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</si>
  <si>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</si>
  <si>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</si>
  <si>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</si>
  <si>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</si>
  <si>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</si>
  <si>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</si>
  <si>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</si>
  <si>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</si>
  <si>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</si>
  <si>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</si>
  <si>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</si>
  <si>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</si>
  <si>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</si>
  <si>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</si>
  <si>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</si>
  <si>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</si>
  <si>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</si>
  <si>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</si>
  <si>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</si>
  <si>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</si>
  <si>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</si>
  <si>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</si>
  <si>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</si>
  <si>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</si>
  <si>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</si>
  <si>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</si>
  <si>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</si>
  <si>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</si>
  <si>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</si>
  <si>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</si>
  <si>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</si>
  <si>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</si>
  <si>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</si>
  <si>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</si>
  <si>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</si>
  <si>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</si>
  <si>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</si>
  <si>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</si>
  <si>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</si>
  <si>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</si>
  <si>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</si>
  <si>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</si>
  <si>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</si>
  <si>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</si>
  <si>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</si>
  <si>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</si>
  <si>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</si>
  <si>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</si>
  <si>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</si>
  <si>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</si>
  <si>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</si>
  <si>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</si>
  <si>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</si>
  <si>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</si>
  <si>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</si>
  <si>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</si>
  <si>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</si>
  <si>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</si>
  <si>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</si>
  <si>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</si>
  <si>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</si>
  <si>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</si>
  <si>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</si>
  <si>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</si>
  <si>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</si>
  <si>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</si>
  <si>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</si>
  <si>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</si>
  <si>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</si>
  <si>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</si>
  <si>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</si>
  <si>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</si>
  <si>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</si>
  <si>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</si>
  <si>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</si>
  <si>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</si>
  <si>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</si>
  <si>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</si>
  <si>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</si>
  <si>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</si>
  <si>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</si>
  <si>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</si>
  <si>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</si>
  <si>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</si>
  <si>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</si>
  <si>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</si>
  <si>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</si>
  <si>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</si>
  <si>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</si>
  <si>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</si>
  <si>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</si>
  <si>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</si>
  <si>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</si>
  <si>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</si>
  <si>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</si>
  <si>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</si>
  <si>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</si>
  <si>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</si>
  <si>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</si>
  <si>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</si>
  <si>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</si>
  <si>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</si>
  <si>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</si>
  <si>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</si>
  <si>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</si>
  <si>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</si>
  <si>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</si>
  <si>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</si>
  <si>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</si>
  <si>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</si>
  <si>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</si>
  <si>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</si>
  <si>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</si>
  <si>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</si>
  <si>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</si>
  <si>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</si>
  <si>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</si>
  <si>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</si>
  <si>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</si>
  <si>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</si>
  <si>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</si>
  <si>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</si>
  <si>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</si>
  <si>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</si>
  <si>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</si>
  <si>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</si>
  <si>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</si>
  <si>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</si>
  <si>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</si>
  <si>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</si>
  <si>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</si>
  <si>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</si>
  <si>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</si>
  <si>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</si>
  <si>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</si>
  <si>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</si>
  <si>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</si>
  <si>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</si>
  <si>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</si>
  <si>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</si>
  <si>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</si>
  <si>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</si>
  <si>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</si>
  <si>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</si>
  <si>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</si>
  <si>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</si>
  <si>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</si>
  <si>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</si>
  <si>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</si>
  <si>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</si>
  <si>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</si>
  <si>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</si>
  <si>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</si>
  <si>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</si>
  <si>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</si>
  <si>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</si>
  <si>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</si>
  <si>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</si>
  <si>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</si>
  <si>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</si>
  <si>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</si>
  <si>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</si>
  <si>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</si>
  <si>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</si>
  <si>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</si>
  <si>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</si>
  <si>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</si>
  <si>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</si>
  <si>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</si>
  <si>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</si>
  <si>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</si>
  <si>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</si>
  <si>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</si>
  <si>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</si>
  <si>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</si>
  <si>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</si>
  <si>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</si>
  <si>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</si>
  <si>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</si>
  <si>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</si>
  <si>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</si>
  <si>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</si>
  <si>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</si>
  <si>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</si>
  <si>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</si>
  <si>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</si>
  <si>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</si>
  <si>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</si>
  <si>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</si>
  <si>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</si>
  <si>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</si>
  <si>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</si>
  <si>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</si>
  <si>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</si>
  <si>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</si>
  <si>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</si>
  <si>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</si>
  <si>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</si>
  <si>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</si>
  <si>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</si>
  <si>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</si>
  <si>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</si>
  <si>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</si>
  <si>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</si>
  <si>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</si>
  <si>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</si>
  <si>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</si>
  <si>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</si>
  <si>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</si>
  <si>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</si>
  <si>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</si>
  <si>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</si>
  <si>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</si>
  <si>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</si>
  <si>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</si>
  <si>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</si>
  <si>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</si>
  <si>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</si>
  <si>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</si>
  <si>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</si>
  <si>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</si>
  <si>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</si>
  <si>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</si>
  <si>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</si>
  <si>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</si>
  <si>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</si>
  <si>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</si>
  <si>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</si>
  <si>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</si>
  <si>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</si>
  <si>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</si>
  <si>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</si>
  <si>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</si>
  <si>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</si>
  <si>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</si>
  <si>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</si>
  <si>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</si>
  <si>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</si>
  <si>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</si>
  <si>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</si>
  <si>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</si>
  <si>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</si>
  <si>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</si>
  <si>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</si>
  <si>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</si>
  <si>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</si>
  <si>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</si>
  <si>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</si>
  <si>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</si>
  <si>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</si>
  <si>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</si>
  <si>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</si>
  <si>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</si>
  <si>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</si>
  <si>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</si>
  <si>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</si>
  <si>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</si>
  <si>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</si>
  <si>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</si>
  <si>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</si>
  <si>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</si>
  <si>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</si>
  <si>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</si>
  <si>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</si>
  <si>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</si>
  <si>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</si>
  <si>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</si>
  <si>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</si>
  <si>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</si>
  <si>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</si>
  <si>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</si>
  <si>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</si>
  <si>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</si>
  <si>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</si>
  <si>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</si>
  <si>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</si>
  <si>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</si>
  <si>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</si>
  <si>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</si>
  <si>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</si>
  <si>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</si>
  <si>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</si>
  <si>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</si>
  <si>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</si>
  <si>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</si>
  <si>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</si>
  <si>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</si>
  <si>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</si>
  <si>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</si>
  <si>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</si>
  <si>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</si>
  <si>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</si>
  <si>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</si>
  <si>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</si>
  <si>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</si>
  <si>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</si>
  <si>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</si>
  <si>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</si>
  <si>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</si>
  <si>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</si>
  <si>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</si>
  <si>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</si>
  <si>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</si>
  <si>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</si>
  <si>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</si>
  <si>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</si>
  <si>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</si>
  <si>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</si>
  <si>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</si>
  <si>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</si>
  <si>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</si>
  <si>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</si>
  <si>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</si>
  <si>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</si>
  <si>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</si>
  <si>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</si>
  <si>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</si>
  <si>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</si>
  <si>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</si>
  <si>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</si>
  <si>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</si>
  <si>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</si>
  <si>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</si>
  <si>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</si>
  <si>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</si>
  <si>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</si>
  <si>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</si>
  <si>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</si>
  <si>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</si>
  <si>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</si>
  <si>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</si>
  <si>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</si>
  <si>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</si>
  <si>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</si>
  <si>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</si>
  <si>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</si>
  <si>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</si>
  <si>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</si>
  <si>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</si>
  <si>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</si>
  <si>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</si>
  <si>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</si>
  <si>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</si>
  <si>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</si>
  <si>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</si>
  <si>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</si>
  <si>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</si>
  <si>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</si>
  <si>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</si>
  <si>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</si>
  <si>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</si>
  <si>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</si>
  <si>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</si>
  <si>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</si>
  <si>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</si>
  <si>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</si>
  <si>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</si>
  <si>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</si>
  <si>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</si>
  <si>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</si>
  <si>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</si>
  <si>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</si>
  <si>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</si>
  <si>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</si>
  <si>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</si>
  <si>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</si>
  <si>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</si>
  <si>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</si>
  <si>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</si>
  <si>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</si>
  <si>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</si>
  <si>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</si>
  <si>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</si>
  <si>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</si>
  <si>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</si>
  <si>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</si>
  <si>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</si>
  <si>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</si>
  <si>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</si>
  <si>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</si>
  <si>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</si>
  <si>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</si>
  <si>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</si>
  <si>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</si>
  <si>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</si>
  <si>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</si>
  <si>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</si>
  <si>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</si>
  <si>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</si>
  <si>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</si>
  <si>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</si>
  <si>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</si>
  <si>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</si>
  <si>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</si>
  <si>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</si>
  <si>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</si>
  <si>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</si>
  <si>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</si>
  <si>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</si>
  <si>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</si>
  <si>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</si>
  <si>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</si>
  <si>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</si>
  <si>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</si>
  <si>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</si>
  <si>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</si>
  <si>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</si>
  <si>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</si>
  <si>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</si>
  <si>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</si>
  <si>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</si>
  <si>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</si>
  <si>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</si>
  <si>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</si>
  <si>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</si>
  <si>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</si>
  <si>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</si>
  <si>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</si>
  <si>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</si>
  <si>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</si>
  <si>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</si>
  <si>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</si>
  <si>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</si>
  <si>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</si>
  <si>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</si>
  <si>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</si>
  <si>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</si>
  <si>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</si>
  <si>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</si>
  <si>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</si>
  <si>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</si>
  <si>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</si>
  <si>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</si>
  <si>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</si>
  <si>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</si>
  <si>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</si>
  <si>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</si>
  <si>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</si>
  <si>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</si>
  <si>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</si>
  <si>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</si>
  <si>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</si>
  <si>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</si>
  <si>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</si>
  <si>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</si>
  <si>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</si>
  <si>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</si>
  <si>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</si>
  <si>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</si>
  <si>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</si>
  <si>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</si>
  <si>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</si>
  <si>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</si>
  <si>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</si>
  <si>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</si>
  <si>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</si>
  <si>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</si>
  <si>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</si>
  <si>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</si>
  <si>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</si>
  <si>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</si>
  <si>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</si>
  <si>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</si>
  <si>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</si>
  <si>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</si>
  <si>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</si>
  <si>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</si>
  <si>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</si>
  <si>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</si>
  <si>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</si>
  <si>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</si>
  <si>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</si>
  <si>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</si>
  <si>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</si>
  <si>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</si>
  <si>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</si>
  <si>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</si>
  <si>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</si>
  <si>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</si>
  <si>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</si>
  <si>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</si>
  <si>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</si>
  <si>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</si>
  <si>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</si>
  <si>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</si>
  <si>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</si>
  <si>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</si>
  <si>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</si>
  <si>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</si>
  <si>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</si>
  <si>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</si>
  <si>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</si>
  <si>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</si>
  <si>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</si>
  <si>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</si>
  <si>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</si>
  <si>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</si>
  <si>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</si>
  <si>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</si>
  <si>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</si>
  <si>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</si>
  <si>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</si>
  <si>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</si>
  <si>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</si>
  <si>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</si>
  <si>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</si>
  <si>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</si>
  <si>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</si>
  <si>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</si>
  <si>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</si>
  <si>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</si>
  <si>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</si>
  <si>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</si>
  <si>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</si>
  <si>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</si>
  <si>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</si>
  <si>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</si>
  <si>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</si>
  <si>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</si>
  <si>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</si>
  <si>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</si>
  <si>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</si>
  <si>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</si>
  <si>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</si>
  <si>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</si>
  <si>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</si>
  <si>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</si>
  <si>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</si>
  <si>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</si>
  <si>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</si>
  <si>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</si>
  <si>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</si>
  <si>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</si>
  <si>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</si>
  <si>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</si>
  <si>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</si>
  <si>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</si>
  <si>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</si>
  <si>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</si>
  <si>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</si>
  <si>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</si>
  <si>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</si>
  <si>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</si>
  <si>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</si>
  <si>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</si>
  <si>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</si>
  <si>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</si>
  <si>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</si>
  <si>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</si>
  <si>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</si>
  <si>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</si>
  <si>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</si>
  <si>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</si>
  <si>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</si>
  <si>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</si>
  <si>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</si>
  <si>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</si>
  <si>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</si>
  <si>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</si>
  <si>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</si>
  <si>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</si>
  <si>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</si>
  <si>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</si>
  <si>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</si>
  <si>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</si>
  <si>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</si>
  <si>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</si>
  <si>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</si>
  <si>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</si>
  <si>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</si>
  <si>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</si>
  <si>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</si>
  <si>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</si>
  <si>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</si>
  <si>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</si>
  <si>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</si>
  <si>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</si>
  <si>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</si>
  <si>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</si>
  <si>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</si>
  <si>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</si>
  <si>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</si>
  <si>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</si>
  <si>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</si>
  <si>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</si>
  <si>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</si>
  <si>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</si>
  <si>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</si>
  <si>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</si>
  <si>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</si>
  <si>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</si>
  <si>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</si>
  <si>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</si>
  <si>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</si>
  <si>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</si>
  <si>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</si>
  <si>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</si>
  <si>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</si>
  <si>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</si>
  <si>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</si>
  <si>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</si>
  <si>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</si>
  <si>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</si>
  <si>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</si>
  <si>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</si>
  <si>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</si>
  <si>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</si>
  <si>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</si>
  <si>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</si>
  <si>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</si>
  <si>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</si>
  <si>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</si>
  <si>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</si>
  <si>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</si>
  <si>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</si>
  <si>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</si>
  <si>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</si>
  <si>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</si>
  <si>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</si>
  <si>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</si>
  <si>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</si>
  <si>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</si>
  <si>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</si>
  <si>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</si>
  <si>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</si>
  <si>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</si>
  <si>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</si>
  <si>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</si>
  <si>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</si>
  <si>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</si>
  <si>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</si>
  <si>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</si>
  <si>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</si>
  <si>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</si>
  <si>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</si>
  <si>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</si>
  <si>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</si>
  <si>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</si>
  <si>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</si>
  <si>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</si>
  <si>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</si>
  <si>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</si>
  <si>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</si>
  <si>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</si>
  <si>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</si>
  <si>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</si>
  <si>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</si>
  <si>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</si>
  <si>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</si>
  <si>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</si>
  <si>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</si>
  <si>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</si>
  <si>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</si>
  <si>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</si>
  <si>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</si>
  <si>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</si>
  <si>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</si>
  <si>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</si>
  <si>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</si>
  <si>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</si>
  <si>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</si>
  <si>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</si>
  <si>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</si>
  <si>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</si>
  <si>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</si>
  <si>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</si>
  <si>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</si>
  <si>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</si>
  <si>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</si>
  <si>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</si>
  <si>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</si>
  <si>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</si>
  <si>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</si>
  <si>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</si>
  <si>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</si>
  <si>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</si>
  <si>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</si>
  <si>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</si>
  <si>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</si>
  <si>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</si>
  <si>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</si>
  <si>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</si>
  <si>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</si>
  <si>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</si>
  <si>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</si>
  <si>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</si>
  <si>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</si>
  <si>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</si>
  <si>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</si>
  <si>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</si>
  <si>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</si>
  <si>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</si>
  <si>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</si>
  <si>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</si>
  <si>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</si>
  <si>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</si>
  <si>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</si>
  <si>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</si>
  <si>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</si>
  <si>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</si>
  <si>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</si>
  <si>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</si>
  <si>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</si>
  <si>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</si>
  <si>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</si>
  <si>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</si>
  <si>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</si>
  <si>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</si>
  <si>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</si>
  <si>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</si>
  <si>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</si>
  <si>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</si>
  <si>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</si>
  <si>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</si>
  <si>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</si>
  <si>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</si>
  <si>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</si>
  <si>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</si>
  <si>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</si>
  <si>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</si>
  <si>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</si>
  <si>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</si>
  <si>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</si>
  <si>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</si>
  <si>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</si>
  <si>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</si>
  <si>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</si>
  <si>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</si>
  <si>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</si>
  <si>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</si>
  <si>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</si>
  <si>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</si>
  <si>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</si>
  <si>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</si>
  <si>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</si>
  <si>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</si>
  <si>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</si>
  <si>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</si>
  <si>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</si>
  <si>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</si>
  <si>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</si>
  <si>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</si>
  <si>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</si>
  <si>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</si>
  <si>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</si>
  <si>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</si>
  <si>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</si>
  <si>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</si>
  <si>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</si>
  <si>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</si>
  <si>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</si>
  <si>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</si>
  <si>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</si>
  <si>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</si>
  <si>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</si>
  <si>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</si>
  <si>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</si>
  <si>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</si>
  <si>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</si>
  <si>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</si>
  <si>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</si>
  <si>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</si>
  <si>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</si>
  <si>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</si>
  <si>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</si>
  <si>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</si>
  <si>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</si>
  <si>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</si>
  <si>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</si>
  <si>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</si>
  <si>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</si>
  <si>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</si>
  <si>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</si>
  <si>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</si>
  <si>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</si>
  <si>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</si>
  <si>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</si>
  <si>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</si>
  <si>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</si>
  <si>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</si>
  <si>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</si>
  <si>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</si>
  <si>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</si>
  <si>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</si>
  <si>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</si>
  <si>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</si>
  <si>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</si>
  <si>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</si>
  <si>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</si>
  <si>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</si>
  <si>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</si>
  <si>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</si>
  <si>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</si>
  <si>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</si>
  <si>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</si>
  <si>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</si>
  <si>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</si>
  <si>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</si>
  <si>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</si>
  <si>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</si>
  <si>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</si>
  <si>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</si>
  <si>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</si>
  <si>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</si>
  <si>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</si>
  <si>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</si>
  <si>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</si>
  <si>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</si>
  <si>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</si>
  <si>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</si>
  <si>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</si>
  <si>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</si>
  <si>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</si>
  <si>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</si>
  <si>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</si>
  <si>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</si>
  <si>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</si>
  <si>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</si>
  <si>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</si>
  <si>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</si>
  <si>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</si>
  <si>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</si>
  <si>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</si>
  <si>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</si>
  <si>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</si>
  <si>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</si>
  <si>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</si>
  <si>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</si>
  <si>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</si>
  <si>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</si>
  <si>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</si>
  <si>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</si>
  <si>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</si>
  <si>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</si>
  <si>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</si>
  <si>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</si>
  <si>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</si>
  <si>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</si>
  <si>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</si>
  <si>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</si>
  <si>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</si>
  <si>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</si>
  <si>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</si>
  <si>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</si>
  <si>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</si>
  <si>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</si>
  <si>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</si>
  <si>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</si>
  <si>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</si>
  <si>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</si>
  <si>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</si>
  <si>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</si>
  <si>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</si>
  <si>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</si>
  <si>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</si>
  <si>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</si>
  <si>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</si>
  <si>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</si>
  <si>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</si>
  <si>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</si>
  <si>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</si>
  <si>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</si>
  <si>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</si>
  <si>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</si>
  <si>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</si>
  <si>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</si>
  <si>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</si>
  <si>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</si>
  <si>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</si>
  <si>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</si>
  <si>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</si>
  <si>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</si>
  <si>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</si>
  <si>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</si>
  <si>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</si>
  <si>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</si>
  <si>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</si>
  <si>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</si>
  <si>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</si>
  <si>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</si>
  <si>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</si>
  <si>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</si>
  <si>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</si>
  <si>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</si>
  <si>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</si>
  <si>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</si>
  <si>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</si>
  <si>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</si>
  <si>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</si>
  <si>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</si>
  <si>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</si>
  <si>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</si>
  <si>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</si>
  <si>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</si>
  <si>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</si>
  <si>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</si>
  <si>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</si>
  <si>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</si>
  <si>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</si>
  <si>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</si>
  <si>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</si>
  <si>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</si>
  <si>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</si>
  <si>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</si>
  <si>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</si>
  <si>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</si>
  <si>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</si>
  <si>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</si>
  <si>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</si>
  <si>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</si>
  <si>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</si>
  <si>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</si>
  <si>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</si>
  <si>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</si>
  <si>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</si>
  <si>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</si>
  <si>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</si>
  <si>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</si>
  <si>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</si>
  <si>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</si>
  <si>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</si>
  <si>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</si>
  <si>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</si>
  <si>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</si>
  <si>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</si>
  <si>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</si>
  <si>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</si>
  <si>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</si>
  <si>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</si>
  <si>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</si>
  <si>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</si>
  <si>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</si>
  <si>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</si>
  <si>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</si>
  <si>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</si>
  <si>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</si>
  <si>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</si>
  <si>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</si>
  <si>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</si>
  <si>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</si>
  <si>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</si>
  <si>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</si>
  <si>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</si>
  <si>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</si>
  <si>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</si>
  <si>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</si>
  <si>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</si>
  <si>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</si>
  <si>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</si>
  <si>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</si>
  <si>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</si>
  <si>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</si>
  <si>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</si>
  <si>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</si>
  <si>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</si>
  <si>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</si>
  <si>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</si>
  <si>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</si>
  <si>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</si>
  <si>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</si>
  <si>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</si>
  <si>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</si>
  <si>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</si>
  <si>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</si>
  <si>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</si>
  <si>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</si>
  <si>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</si>
  <si>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</si>
  <si>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</si>
  <si>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</si>
  <si>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</si>
  <si>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</si>
  <si>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</si>
  <si>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</si>
  <si>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</si>
  <si>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</si>
  <si>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</si>
  <si>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</si>
  <si>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</si>
  <si>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</si>
  <si>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</si>
  <si>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</si>
  <si>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</si>
  <si>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</si>
  <si>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</si>
  <si>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</si>
  <si>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</si>
  <si>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</si>
  <si>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</si>
  <si>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</si>
  <si>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</si>
  <si>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</si>
  <si>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</si>
  <si>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</si>
  <si>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</si>
  <si>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</si>
  <si>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</si>
  <si>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</si>
  <si>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</si>
  <si>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</si>
  <si>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</si>
  <si>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</si>
  <si>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</si>
  <si>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</si>
  <si>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</si>
  <si>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</si>
  <si>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</si>
  <si>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</si>
  <si>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</si>
  <si>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</si>
  <si>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</si>
  <si>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</si>
  <si>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</si>
  <si>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</si>
  <si>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</si>
  <si>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</si>
  <si>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</si>
  <si>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</si>
  <si>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</si>
  <si>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</si>
  <si>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</si>
  <si>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</si>
  <si>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</si>
  <si>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</si>
  <si>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</si>
  <si>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</si>
  <si>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</si>
  <si>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</si>
  <si>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</si>
  <si>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</si>
  <si>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</si>
  <si>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</si>
  <si>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</si>
  <si>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</si>
  <si>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</si>
  <si>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</si>
  <si>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</si>
  <si>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</si>
  <si>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</si>
  <si>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</si>
  <si>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</si>
  <si>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</si>
  <si>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</si>
  <si>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</si>
  <si>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</si>
  <si>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</si>
  <si>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</si>
  <si>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</si>
  <si>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</si>
  <si>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</si>
  <si>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</si>
  <si>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</si>
  <si>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</si>
  <si>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</si>
  <si>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</si>
  <si>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</si>
  <si>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</si>
  <si>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</si>
  <si>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</si>
  <si>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</si>
  <si>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</si>
  <si>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</si>
  <si>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</si>
  <si>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</si>
  <si>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</si>
  <si>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</si>
  <si>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</si>
  <si>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</si>
  <si>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</si>
  <si>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</si>
  <si>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</si>
  <si>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</si>
  <si>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</si>
  <si>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</si>
  <si>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</si>
  <si>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</si>
  <si>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</si>
  <si>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</si>
  <si>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</si>
  <si>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</si>
  <si>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</si>
  <si>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</si>
  <si>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</si>
  <si>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</si>
  <si>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</si>
  <si>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</si>
  <si>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</si>
  <si>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</si>
  <si>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</si>
  <si>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</si>
  <si>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</si>
  <si>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</si>
  <si>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</si>
  <si>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</si>
  <si>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</si>
  <si>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</si>
  <si>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</si>
  <si>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</si>
  <si>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</si>
  <si>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</si>
  <si>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</si>
  <si>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</si>
  <si>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</si>
  <si>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</si>
  <si>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</si>
  <si>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</si>
  <si>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</si>
  <si>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</si>
  <si>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</si>
  <si>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</si>
  <si>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</si>
  <si>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</si>
  <si>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</si>
  <si>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</si>
  <si>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</si>
  <si>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</si>
  <si>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</si>
  <si>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</si>
  <si>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</si>
  <si>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</si>
  <si>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</si>
  <si>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</si>
  <si>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</si>
  <si>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</si>
  <si>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</si>
  <si>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</si>
  <si>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</si>
  <si>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</si>
  <si>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</si>
  <si>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</si>
  <si>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</si>
  <si>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</si>
  <si>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</si>
  <si>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</si>
  <si>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</si>
  <si>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</si>
  <si>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</si>
  <si>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</si>
  <si>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</si>
  <si>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</si>
  <si>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</si>
  <si>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</si>
  <si>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</si>
  <si>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</si>
  <si>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</si>
  <si>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</si>
  <si>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</si>
  <si>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</si>
  <si>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</si>
  <si>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</si>
  <si>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</si>
  <si>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</si>
  <si>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</si>
  <si>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</si>
  <si>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</si>
  <si>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</si>
  <si>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</si>
  <si>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</si>
  <si>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</si>
  <si>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</si>
  <si>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</si>
  <si>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</si>
  <si>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</si>
  <si>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</si>
  <si>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</si>
  <si>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</si>
  <si>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</si>
  <si>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</si>
  <si>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</si>
  <si>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</si>
  <si>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</si>
  <si>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</si>
  <si>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</si>
  <si>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</si>
  <si>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</si>
  <si>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</si>
  <si>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</si>
  <si>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</si>
  <si>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</si>
  <si>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</si>
  <si>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</si>
  <si>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</si>
  <si>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</si>
  <si>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</si>
  <si>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</si>
  <si>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</si>
  <si>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</si>
  <si>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</si>
  <si>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</si>
  <si>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</si>
  <si>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</si>
  <si>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</si>
  <si>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</si>
  <si>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</si>
  <si>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</si>
  <si>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</si>
  <si>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</si>
  <si>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</si>
  <si>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</si>
  <si>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</si>
  <si>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</si>
  <si>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</si>
  <si>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</si>
  <si>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</si>
  <si>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</si>
  <si>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</si>
  <si>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</si>
  <si>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</si>
  <si>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</si>
  <si>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</si>
  <si>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</si>
  <si>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</si>
  <si>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</si>
  <si>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</si>
  <si>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</si>
  <si>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</si>
  <si>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</si>
  <si>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</si>
  <si>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</si>
  <si>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</si>
  <si>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</si>
  <si>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</si>
  <si>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</si>
  <si>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</si>
  <si>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</si>
  <si>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</si>
  <si>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</si>
  <si>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</si>
  <si>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</si>
  <si>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</si>
  <si>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</si>
  <si>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</si>
  <si>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</si>
  <si>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</si>
  <si>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</si>
  <si>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</si>
  <si>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</si>
  <si>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</si>
  <si>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</si>
  <si>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</si>
  <si>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</si>
  <si>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</si>
  <si>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</si>
  <si>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</si>
  <si>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</si>
  <si>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</si>
  <si>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</si>
  <si>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</si>
  <si>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</si>
  <si>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</si>
  <si>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</si>
  <si>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</si>
  <si>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</si>
  <si>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</si>
  <si>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</si>
  <si>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</si>
  <si>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</si>
  <si>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</si>
  <si>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</si>
  <si>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</si>
  <si>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</si>
  <si>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</si>
  <si>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</si>
  <si>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</si>
  <si>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</si>
  <si>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</si>
  <si>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</si>
  <si>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</si>
  <si>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</si>
  <si>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</si>
  <si>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</si>
  <si>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</si>
  <si>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</si>
  <si>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</si>
  <si>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</si>
  <si>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</si>
  <si>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</si>
  <si>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</si>
  <si>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</si>
  <si>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</si>
  <si>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</si>
  <si>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</si>
  <si>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</si>
  <si>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</si>
  <si>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</si>
  <si>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</si>
  <si>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</si>
  <si>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</si>
  <si>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</si>
  <si>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</si>
  <si>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</si>
  <si>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</si>
  <si>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</si>
  <si>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</si>
  <si>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</si>
  <si>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</si>
  <si>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</si>
  <si>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</si>
  <si>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</si>
  <si>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</si>
  <si>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</si>
  <si>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</si>
  <si>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</si>
  <si>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</si>
  <si>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</si>
  <si>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</si>
  <si>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</si>
  <si>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</si>
  <si>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</si>
  <si>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</si>
  <si>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</si>
  <si>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</si>
  <si>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</si>
  <si>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</si>
  <si>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</si>
  <si>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</si>
  <si>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</si>
  <si>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</si>
  <si>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</si>
  <si>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</si>
  <si>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</si>
  <si>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</si>
  <si>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</si>
  <si>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</si>
  <si>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</si>
  <si>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</si>
  <si>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</si>
  <si>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</si>
  <si>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</si>
  <si>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</si>
  <si>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</si>
  <si>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</si>
  <si>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</si>
  <si>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</si>
  <si>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</si>
  <si>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</si>
  <si>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</si>
  <si>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</si>
  <si>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</si>
  <si>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</si>
  <si>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</si>
  <si>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</si>
  <si>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</si>
  <si>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</si>
  <si>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</si>
  <si>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</si>
  <si>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</si>
  <si>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</si>
  <si>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</si>
  <si>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</si>
  <si>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</si>
  <si>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</si>
  <si>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</si>
  <si>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</si>
  <si>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</si>
  <si>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</si>
  <si>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</si>
  <si>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</si>
  <si>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</si>
  <si>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</si>
  <si>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</si>
  <si>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</si>
  <si>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</si>
  <si>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</si>
  <si>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</si>
  <si>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</si>
  <si>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</si>
  <si>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</si>
  <si>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</si>
  <si>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</si>
  <si>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</si>
  <si>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</si>
  <si>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</si>
  <si>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</si>
  <si>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</si>
  <si>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</si>
  <si>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</si>
  <si>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</si>
  <si>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</si>
  <si>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</si>
  <si>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</si>
  <si>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</si>
  <si>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</si>
  <si>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</si>
  <si>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</si>
  <si>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</si>
  <si>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</si>
  <si>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</si>
  <si>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</si>
  <si>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PCM-20251123-00000461</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</si>
  <si>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</si>
  <si>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</si>
  <si>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</si>
  <si>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</si>
  <si>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</si>
  <si>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</si>
  <si>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</si>
  <si>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</si>
  <si>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</si>
  <si>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</si>
  <si>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</si>
  <si>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</si>
  <si>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</si>
  <si>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</si>
  <si>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</si>
  <si>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</si>
  <si>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</si>
  <si>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</si>
  <si>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</si>
  <si>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</si>
  <si>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</si>
  <si>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</si>
  <si>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</si>
  <si>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</si>
  <si>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</si>
  <si>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</si>
  <si>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</si>
  <si>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</si>
  <si>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</si>
  <si>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</si>
  <si>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</si>
  <si>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</si>
  <si>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</si>
  <si>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</si>
  <si>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</si>
  <si>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</si>
  <si>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</si>
  <si>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</si>
  <si>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</si>
  <si>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</si>
  <si>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</si>
  <si>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</si>
  <si>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</si>
  <si>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</si>
  <si>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</si>
  <si>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</si>
  <si>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</si>
  <si>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</si>
  <si>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</si>
  <si>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</si>
  <si>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</si>
  <si>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</si>
  <si>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</si>
  <si>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</si>
  <si>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</si>
  <si>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</si>
  <si>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</si>
  <si>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</si>
  <si>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</si>
  <si>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</si>
  <si>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</si>
  <si>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</si>
  <si>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</si>
  <si>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</si>
  <si>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</si>
  <si>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</si>
  <si>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</si>
  <si>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</si>
  <si>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</si>
  <si>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</si>
  <si>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</si>
  <si>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</si>
  <si>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</si>
  <si>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</si>
  <si>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</si>
  <si>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</si>
  <si>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</si>
  <si>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</si>
  <si>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</si>
  <si>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</si>
  <si>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</si>
  <si>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</si>
  <si>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</si>
  <si>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</si>
  <si>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</si>
  <si>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NO PCM</t>
  </si>
  <si>
    <t>Family building access night door close</t>
  </si>
  <si>
    <t>PCM-20251123-00000488</t>
  </si>
  <si>
    <t>120 mins</t>
  </si>
  <si>
    <t>PCM-20251123-00000503</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</si>
  <si>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</si>
  <si>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</si>
  <si>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</si>
  <si>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</si>
  <si>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</si>
  <si>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</si>
  <si>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</si>
  <si>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</si>
  <si>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</si>
  <si>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</si>
  <si>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</si>
  <si>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</si>
  <si>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EM team reached the site found power cable has been stolen , no parking available to connect PG</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</si>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</sst>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7" dataDxfId="156" headerRowBorderDxfId="154" tableBorderDxfId="155" totalsRowBorderDxfId="153">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4" dataDxfId="63" headerRowBorderDxfId="61" tableBorderDxfId="62">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 totalsRowShown="0" headerRowDxfId="15" dataDxfId="14" headerRowBorderDxfId="12" tableBorderDxfId="13">
  <autoFilter ref="A1:L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321.41576562500268</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13274</v>
      </c>
      <c r="E3" s="142" t="s">
        <v>39021</v>
      </c>
      <c r="F3" s="143">
        <v>45984.305555555555</v>
      </c>
      <c r="G3" s="144">
        <f ca="1">IFERROR(NOW()-F3,"-")</f>
        <v>5.8635995374061167E-2</v>
      </c>
      <c r="H3" s="143">
        <v>45984.300879629627</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45984.364191550929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45984.364191550929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45984.364191550929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45984.364191550929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45984.364191550929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45984.364191550929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45984.364191550929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45984.364191550929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45984.364191550929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45984.364191550929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45984.364191550929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45984.364191550929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45984.364191550929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45984.364191550929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45984.364191550929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45984.364191550929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45984.364191550929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45984.364191550929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45984.364191550929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45984.364191550929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45984.364191550929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45984.364191550929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45984.364191550929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45984.364191550929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45984.364191550929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45984.364191550929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45984.364191550929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45984.364191550929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45984.364191550929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45984.364191550929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45984.364191550929</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45984.364191550929</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B988F861-FD36-4690-A8A7-8817073D9063}"/>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tabSelected="1" workbookViewId="0">
      <pane ySplit="1" topLeftCell="A11"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159.36435393518332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45984.364191550929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45984.364191550929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45984.364191550929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45984.364191550929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45984.364191898145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45984.364191898145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45984.364191898145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45984.364191898145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45984.364191898145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45984.364191898145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45984.364191898145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45984.364191898145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45984.364191898145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45984.364191898145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45984.364191898145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45984.364191898145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45984.364191898145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45984.364191898145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45984.364191898145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45984.364191898145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45984.364191898145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45984.364191898145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45984.364191898145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45984.364191898145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45984.364191898145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45984.364191898145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45984.364191898145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45984.364191898145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45984.364191898145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45984.364191898145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45984.364191898145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45984.364191898145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45984.364191898145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45984.364191898145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45984.364191898145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45984.364191898145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45984.364191898145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45984.364191898145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45984.364191898145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45984.364191898145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45984.364191898145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45984.364191898145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45984.364191898145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45984.364191898145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45984.364191898145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45984.364191898145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45984.364191898145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45984.364191898145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45984.364191898145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45984.364191898145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45984.364191898145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45984.364191898145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45984.364191898145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45984.364191898145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45984.364191898145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45984.364191898145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45984.364191898145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45984.364191898145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45984.364191898145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45984.364191898145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45984.364191898145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45984.364191898145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45984.364191898145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45984.364191898145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45984.364191898145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45984.364191898145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45984.364191898145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45984.364191898145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45984.364191898145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45984.364191898145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45984.364191898145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45984.364191898145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45984.364191898145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45984.364191898145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45984.364191898145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45984.364191898145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45984.364191898145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45984.364191898145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45984.364191898145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45984.364191898145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45984.364191898145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45984.364191898145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45984.364191898145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45984.364191898145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45984.364191898145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45984.364191898145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45984.364191898145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45984.364191898145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45984.364191898145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45984.364191898145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45984.364191898145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45984.364191898145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45984.364191898145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45984.364191898145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45984.364191898145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45984.364191898145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45984.364191898145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45984.364191898145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45984.364191898145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45984.364191898145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45984.364191898145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45984.364191898145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45984.364191898145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45984.364191898145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45984.364191898145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45984.364191898145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45984.364191898145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45984.364191898145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45984.364191898145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45984.364191898145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45984.364191898145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45984.364191898145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45984.364191898145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45984.364191898145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45984.364191898145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45984.364191898145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45984.364191898145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45984.364191898145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45984.364191898145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45984.364191898145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45984.364191898145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45984.364191898145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45984.364191898145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45984.364191898145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45984.364191898145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45984.364191898145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45984.364191898145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45984.364191898145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45984.364191898145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45984.364191898145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45984.364191898145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45984.364191898145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45984.364191898145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45984.364191898145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45984.364191898145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45984.364191898145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45984.364191898145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45984.364191898145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45984.364191898145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45984.364191898145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45984.364191898145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45984.364191898145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45984.364191898145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45984.364191898145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45984.364191898145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45984.364191898145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45984.364191898145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45984.364191898145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45984.364191898145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45984.364191898145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45984.364191898145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45984.364191898145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45984.364191898145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45984.364191898145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45984.364191898145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45984.364191898145</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45984.364191898145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45984.364191898145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45984.364191898145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45984.364191898145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45984.364191898145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45984.364191898145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45984.364191898145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45984.364191898145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45984.364191898145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45984.364191898145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45984.364191898145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45984.364191898145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45984.364191898145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45984.364191898145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45984.364191898145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45984.364191898145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45984.364191898145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45984.364191898145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45984.364191898145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45984.364191898145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45984.364191898145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45984.364191898145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45984.364191898145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45984.364191898145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45984.364191898145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45984.364191898145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45984.364191898145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45984.364191898145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45984.364191898145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45984.364191898145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45984.364191898145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45984.364191898145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45984.364191898145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45984.364191898145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45984.364191898145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45984.364191898145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45984.364191898145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45984.364191898145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45984.364191898145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45984.364191898145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45984.364191898145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45984.364191898145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45984.364191898145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45984.364191898145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45984.364191898145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45984.364191898145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45984.364191898145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45984.364191898145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45984.364191898145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45984.364191898145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45984.364191898145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45984.364191898145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45984.364191898145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45984.364191898145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45984.364191898145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45984.364191898145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45984.364191898145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45984.364191898145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45984.364191898145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45984.364191898145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45984.364191898145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45984.364191898145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45984.364191898145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45984.364191898145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45984.364191898145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45984.364191898145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45984.364191898145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45984.364191898145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45984.364191898145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45984.364191898145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45984.364191898145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45984.364191898145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45984.364191898145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45984.364191898145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45984.364191898145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45984.364191898145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45984.364191898145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45984.364191898145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45984.364191898145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45984.364191898145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45984.364191898145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45984.364191898145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45984.364191898145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45984.364191898145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45984.364191898145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45984.364191898145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45984.364191898145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45984.364191898145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45984.364191898145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45984.364191898145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45984.364191898145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45984.364191898145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45984.364191898145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45984.364191898145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45984.364191898145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45984.364191898145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45984.364191898145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45984.364191898145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45984.364191898145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45984.364191898145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45984.364191898145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45984.364191898145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45984.364191898145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45984.364191898145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45984.364191898145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45984.364191898145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45984.364191898145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45984.364191898145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45984.364191898145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45984.364191898145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45984.364191898145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45984.364191898145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45984.364191898145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45984.364191898145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45984.364191898145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45984.364191898145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45984.364191898145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45984.364191898145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45984.364191898145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45984.364191898145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45984.364191898145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45984.364191898145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45984.364191898145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45984.364191898145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45984.364191898145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45984.364191898145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45984.364191898145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45984.364191898145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45984.364191898145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45984.364191898145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45984.364191898145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45984.364191898145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45984.364191898145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45984.364191898145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45984.364191898145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45984.364191898145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45984.364191898145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45984.364191898145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45984.364191898145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45984.364191898145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45984.364191898145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45984.364191898145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45984.364191898145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45984.364191898145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45984.364191898145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45984.364191898145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45984.364191898145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45984.364191898145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45984.364191898145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45984.364191898145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45984.364191898145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45984.364191898145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45984.364191898145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45984.364191898145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45984.364191898145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45984.364191898145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45984.364191898145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45984.364191898145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45984.364191898145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45984.364191898145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45984.364191898145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45984.364191898145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45984.364191898145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45984.364191898145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45984.364191898145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45984.364191898145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45984.364191898145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45984.364191898145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45984.364191898145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45984.364191898145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45984.364191898145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45984.364191898145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45984.364191898145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45984.364191898145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45984.364191898145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45984.364191898145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45984.364191898145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45984.364191898145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45984.364191898145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45984.364191898145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45984.364191898145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45984.364191898145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45984.364191898145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45984.364191898145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45984.364191898145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45984.364191898145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45984.364191898145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45984.364191898145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45984.364191898145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45984.364191898145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45984.364191898145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45984.364191898145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45984.364191898145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45984.364191898145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45984.364191898145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45984.364191898145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45984.364191898145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45984.364191898145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45984.364191898145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45984.364191898145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45984.364191898145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45984.364191898145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45984.364191898145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45984.364191898145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45984.364191898145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45984.364191898145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45984.364191898145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45984.364191898145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45984.364191898145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45984.364191898145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45984.364191898145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45984.364191898145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45984.364191898145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45984.364191898145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45984.364191898145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45984.364191898145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45984.364191898145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45984.364191898145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45984.364191898145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45984.364191898145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45984.364191898145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45984.364191898145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45984.364191898145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45984.364191898145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45984.364191898145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45984.364191898145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45984.364191898145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45984.364191898145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45984.364191898145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45984.364191898145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45984.364191898145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45984.364191898145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45984.364191898145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45984.364191898145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45984.364191898145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45984.364191898145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45984.364191898145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45984.364191898145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45984.364191898145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45984.364191898145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45984.364191898145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45984.364191898145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45984.364191898145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45984.364191898145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45984.364191898145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45984.364191898145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45984.364191898145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45984.364191898145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45984.364191898145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45984.364191898145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45984.364191898145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45984.364191898145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45984.364191898145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45984.364191898145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45984.364191898145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45984.364191898145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45984.364191898145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45984.364191898145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45984.364191898145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45984.364191898145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45984.364191898145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45984.364191898145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45984.364191898145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45984.364191898145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45984.364191898145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45984.364191898145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45984.364191898145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45984.364191898145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45984.364191898145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45984.364191898145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45984.364191898145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45984.364191898145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45984.364191898145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45984.364191898145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45984.364191898145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45984.364191898145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45984.364191898145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45984.364191898145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45984.364191898145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45984.364191898145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45984.364191898145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45984.364191898145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45984.364191898145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45984.364191898145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45984.364191898145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45984.364191898145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45984.364191898145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45984.364191898145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45984.364191898145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45984.364191898145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45984.364191898145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45984.364191898145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45984.364191898145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45984.364191898145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45984.364191898145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45984.364191898145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45984.364191898145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45984.364191898145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45984.364191898145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45984.364191898145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45984.364191898145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45984.364191898145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45984.364191898145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45984.364191898145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45984.364191898145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45984.364191898145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45984.364191898145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45984.364191898145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45984.364191898145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45984.364191898145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45984.364191898145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45984.364191898145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45984.364191898145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45984.364191898145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45984.364191898145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45984.364191898145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45984.364191898145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45984.364191898145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45984.364191898145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45984.364191898145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45984.364191898145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45984.364191898145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45984.364191898145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45984.364191898145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45984.364191898145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45984.364191898145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45984.364191898145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45984.364191898145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45984.364191898145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45984.364191898145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45984.364191898145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45984.364191898145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45984.364191898145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45984.364191898145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45984.364191898145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45984.364191898145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45984.364191898145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45984.364191898145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45984.364191898145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45984.364191898145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45984.364191898145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45984.364191898145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45984.364191898145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45984.364191898145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45984.364191898145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45984.364191898145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45984.364191898145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45984.364191898145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45984.364191898145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45984.364191898145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45984.364191898145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45984.364191898145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45984.364191898145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45984.364191898145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45984.364191898145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45984.364191898145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45984.364191898145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45984.364191898145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45984.364191898145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45984.364191898145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45984.364191898145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45984.364191898145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45984.364191898145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45984.364191898145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45984.364191898145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45984.364191898145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45984.364191898145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45984.364191898145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45984.364191898145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45984.364191898145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45984.364191898145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45984.364191898145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45984.364191898145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45984.364191898145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45984.364191898145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45984.364191898145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45984.364191898145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45984.364191898145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45984.364191898145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45984.364191898145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45984.364191898145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45984.364191898145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45984.364191898145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45984.364191898145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45984.364191898145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45984.364191898145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45984.364191898145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45984.364191898145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45984.364191898145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45984.364191898145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45984.364191898145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45984.364191898145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45984.364191898145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45984.364191898145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45984.364191898145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45984.364191898145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45984.364191898145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45984.364191898145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45984.364191898145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45984.364191898145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45984.364191898145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45984.364191898145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45984.364191898145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45984.364191898145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45984.364191898145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45984.364191898145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45984.364191898145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45984.364191898145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45984.364191898145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45984.364191898145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45984.364191898145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45984.364191898145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45984.364191898145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45984.364191898145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45984.364191898145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45984.364191898145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45984.364191898145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45984.364191898145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45984.364191898145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45984.364191898145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45984.364191898145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45984.364191898145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45984.364191898145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45984.364191898145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45984.364191898145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45984.364191898145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45984.364191898145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45984.364191898145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45984.364191898145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45984.364191898145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45984.364191898145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45984.364191898145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45984.364191898145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45984.364191898145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45984.364191898145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45984.364191898145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45984.364191898145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45984.364191898145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45984.364191898145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45984.364191898145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45984.364191898145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45984.364191898145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45984.364191898145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45984.364191898145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45984.364191898145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45984.364191898145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45984.364191898145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45984.364191898145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45984.364191898145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45984.364191898145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45984.364191898145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45984.364191898145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45984.364191898145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45984.364191898145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45984.364191898145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45984.364191898145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45984.364191898145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45984.364191898145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45984.364191898145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45984.364191898145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45984.364191898145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45984.364191898145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45984.364191898145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45984.364191898145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45984.364191898145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45984.364191898145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45984.364191898145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45984.364191898145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45984.364191898145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45984.364191898145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45984.364191898145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45984.364191898145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45984.364191898145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45984.364191898145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45984.364191898145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45984.364191898145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45984.364191898145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45984.364191898145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45984.364191898145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45984.364191898145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45984.364191898145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45984.364191898145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45984.364191898145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45984.364191898145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45984.364191898145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45984.364191898145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45984.364191898145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45984.364191898145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45984.364191898145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45984.364191898145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45984.364191898145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45984.364191898145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45984.364191898145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45984.364191898145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45984.364191898145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45984.364191898145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45984.364191898145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45984.364191898145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45984.364191898145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45984.364191898145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45984.364191898145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45984.364191898145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45984.364191898145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45984.364191898145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45984.364191898145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45984.364191898145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45984.364191898145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45984.364191898145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45984.364191898145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45984.364191898145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45984.364191898145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45984.364191898145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45984.364191898145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45984.364191898145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45984.364191898145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45984.364191898145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45984.364191898145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45984.364191898145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45984.364191898145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45984.364191898145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45984.364191898145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45984.364191898145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45984.364191898145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45984.364191898145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45984.364191898145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45984.364191898145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45984.364191898145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45984.364191898145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45984.364191898145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45984.364191898145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45984.364191898145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45984.364191898145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45984.364191898145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45984.364191898145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45984.364191898145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45984.364191898145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45984.364191898145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45984.364191898145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45984.364191898145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45984.364191898145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45984.364191898145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45984.364191898145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45984.364191898145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45984.364191898145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45984.364191898145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45984.364191898145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45984.364191898145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45984.364191898145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45984.364191898145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45984.364191898145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45984.364191898145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45984.364191898145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45984.364191898145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45984.364191898145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45984.364191898145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45984.364191898145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45984.364191898145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45984.364191898145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45984.364191898145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45984.364191898145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45984.364191898145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45984.364191898145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45984.364191898145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45984.364191898145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45984.364191898145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45984.364191898145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45984.364191898145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45984.364191898145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45984.364191898145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45984.364191898145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45984.364191898145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45984.364191898145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45984.364191898145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45984.364191898145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45984.364191898145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45984.364191898145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45984.364191898145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45984.364191898145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45984.364191898145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45984.364191898145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45984.364191898145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45984.364191898145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45984.364191898145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45984.364191898145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45984.364191898145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45984.364191898145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45984.364191898145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45984.364191898145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45984.364191898145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45984.364191898145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45984.364191898145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45984.364191898145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45984.364191898145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45984.364191898145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45984.364191898145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45984.364191898145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45984.364191898145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45984.364191898145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45984.364191898145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45984.364191898145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45984.364191898145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45984.364191898145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45984.364191898145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45984.364191898145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45984.364191898145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45984.364191898145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45984.364191898145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45984.364191898145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45984.364191898145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45984.364191898145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45984.364191898145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45984.364191898145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45984.364191898145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45984.364191898145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45984.364191898145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45984.364191898145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45984.364191898145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45984.364191898145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45984.364191898145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45984.364191898145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45984.364191898145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45984.364191898145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45984.364191898145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45984.364191898145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45984.364191898145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45984.364191898145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45984.364191898145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45984.364191898145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45984.364191898145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45984.364191898145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45984.364191898145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45984.364191898145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45984.364191898145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45984.364191898145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45984.364191898145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45984.364191898145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45984.364191898145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45984.364191898145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45984.364191898145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45984.364191898145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45984.364191898145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45984.364191898145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45984.364191898145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45984.364191898145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45984.364191898145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45984.364191898145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45984.364191898145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45984.364191898145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45984.364191898145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45984.364191898145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45984.364191898145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45984.364191898145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45984.364191898145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45984.364191898145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45984.364191898145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45984.364191898145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45984.364191898145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45984.364191898145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45984.364191898145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45984.364191898145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45984.364191898145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45984.364191898145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45984.364191898145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45984.364191898145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45984.364191898145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45984.364191898145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45984.364191898145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45984.364191898145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45984.364191898145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45984.364191898145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45984.364191898145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45984.364191898145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45984.364191898145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45984.364191898145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45984.364191898145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45984.364191898145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45984.364191898145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45984.364191898145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45984.364191898145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45984.364191898145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45984.364191898145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45984.364191898145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45984.364191898145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45984.364191898145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45984.364191898145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45984.364191898145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45984.364191898145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45984.364191898145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45984.364191898145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45984.364191898145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45984.364191898145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45984.364191898145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45984.364191898145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45984.364191898145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45984.364191898145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45984.364191898145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45984.364191898145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45984.364191898145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45984.364191898145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45984.364191898145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45984.364191898145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45984.364191898145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45984.364191898145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45984.364191898145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45984.364191898145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45984.364191898145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45984.364191898145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45984.364191898145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45984.364191898145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45984.364191898145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45984.364191898145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45984.364191898145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45984.364191898145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45984.364191898145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45984.364191898145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45984.364191898145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45984.364191898145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45984.364191898145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45984.364191898145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45984.364191898145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45984.364191898145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45984.364191898145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45984.364191898145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45984.364191898145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45984.364191898145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45984.364191898145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45984.364191898145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45984.364191898145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45984.364191898145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45984.364191898145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45984.364191898145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45984.364191898145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45984.364191898145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45984.364191898145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45984.364191898145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45984.364191898145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45984.364191898145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45984.364191898145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45984.364191898145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45984.364191898145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45984.364191898145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45984.364191898145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45984.364191898145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45984.364191898145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45984.364191898145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45984.364191898145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45984.364191898145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45984.364191898145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45984.364191898145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45984.364191898145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45984.364191898145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45984.364191898145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45984.364191898145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45984.364191898145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45984.364191898145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45984.364191898145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45984.364191898145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45984.364191898145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45984.364191898145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45984.364191898145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45984.364191898145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45984.364191898145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45984.364191898145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45984.364191898145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45984.364191898145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45984.364191898145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45984.364191898145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45984.364191898145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45984.364191898145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45984.364191898145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45984.364191898145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45984.364191898145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45984.364191898145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45984.364191898145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45984.364191898145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45984.364191898145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45984.364191898145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45984.364191898145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45984.364191898145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45984.364191898145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45984.364191898145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45984.364191898145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45984.364191898145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45984.364191898145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45984.364191898145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45984.364191898145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45984.364191898145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45984.364191898145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45984.364191898145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45984.364191898145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45984.364191898145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45984.364191898145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45984.364191898145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45984.364191898145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45984.364191898145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45984.364191898145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45984.364191898145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45984.364191898145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45984.364191898145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45984.364191898145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45984.364191898145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45984.364191898145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45984.364191898145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45984.364191898145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45984.364191898145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45984.364191898145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45984.364191898145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45984.364191898145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45984.364191898145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45984.364191898145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45984.364191898145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45984.364191898145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45984.364191898145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45984.364191898145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45984.364191898145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45984.364191898145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45984.364191898145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45984.364191898145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45984.364191898145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45984.364191898145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45984.364191898145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45984.364191898145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45984.364191898145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45984.364191898145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45984.364191898145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45984.364191898145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45984.364191898145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45984.364191898145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45984.364191898145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45984.364191898145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45984.364191898145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45984.364191898145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45984.364191898145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45984.364191898145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45984.364191898145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45984.364191898145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45984.364191898145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45984.364191898145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45984.364191898145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45984.364191898145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45984.364191898145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45984.364191898145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45984.364191898145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45984.364191898145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45984.364191898145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45984.364191898145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45984.364191898145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45984.364191898145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45984.364191898145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45984.364191898145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45984.364191898145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45984.364191898145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45984.364191898145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45984.364191898145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45984.364191898145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45984.364191898145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45984.364191898145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45984.364191898145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45984.364191898145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45984.364191898145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45984.364191898145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45984.364191898145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45984.364191898145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45984.364191898145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45984.364191898145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45984.364191898145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45984.364191898145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45984.364191898145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45984.364191898145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45984.364191898145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45984.364191898145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45984.364191898145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45984.364191898145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45984.364191898145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45984.364191898145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45984.364191898145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45984.364191898145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45984.364191898145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45984.364191898145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45984.364191898145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45984.364191898145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45984.364191898145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45984.364191898145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45984.364191898145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45984.364191898145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45984.364191898145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45984.364191898145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45984.364191898145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45984.364191898145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45984.364191898145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45984.364191898145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45984.364191898145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45984.364191898145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45984.364191898145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45984.364191898145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45984.364191898145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45984.364191898145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45984.364191898145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45984.364191898145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45984.364191898145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45984.364191898145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45984.364191898145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45984.364191898145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45984.364191898145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45984.364191898145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45984.364191898145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45984.364191898145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45984.364191898145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45984.364191898145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45984.364191898145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45984.364191898145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45984.364191898145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45984.364191898145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45984.364191898145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45984.364191898145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45984.364191898145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45984.364191898145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45984.364191898145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45984.364191898145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45984.364191898145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45984.364191898145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45984.364191898145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45984.364191898145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45984.364191898145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45984.364191898145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45984.364191898145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45984.364191898145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45984.364191898145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45984.364191898145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45984.364191898145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45984.364191898145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45984.364191898145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45984.364191898145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45984.364191898145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45984.364191898145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45984.364191898145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45984.364191898145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45984.364191898145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45984.364191898145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45984.364191898145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45984.364191898145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45984.364191898145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45984.364191898145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45984.364191898145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45984.364191898145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45984.364191898145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45984.364191898145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45984.364191898145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45984.364191898145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45984.364191898145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45984.364191898145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45984.364191898145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45984.364191898145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45984.364191898145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45984.364191898145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45984.364191898145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45984.364191898145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45984.364191898145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45984.364191898145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45984.364191898145</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280.88347395833262</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38804</v>
      </c>
      <c r="E3" s="94" t="s">
        <v>39021</v>
      </c>
      <c r="F3" s="95"/>
      <c r="G3" s="96">
        <f ca="1">IFERROR(NOW()-F3,"")</f>
        <v>45984.364191550929</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36334</v>
      </c>
      <c r="E4" s="94" t="s">
        <v>39021</v>
      </c>
      <c r="F4" s="95">
        <v>45984.325694444444</v>
      </c>
      <c r="G4" s="96">
        <f ca="1">IFERROR(NOW()-F4,"")</f>
        <v>3.849710648501059E-2</v>
      </c>
      <c r="H4" s="95">
        <v>45984.320011574076</v>
      </c>
      <c r="I4" s="113" t="str">
        <f>IFERROR(VLOOKUP(D4,DB!A:F,6,0),"")</f>
        <v>Generator-SG</v>
      </c>
      <c r="J4" s="113" t="str">
        <f>IFERROR(VLOOKUP(D4,DB!A:G,7,0),"")</f>
        <v>Dead</v>
      </c>
      <c r="K4" s="97" t="s">
        <v>39112</v>
      </c>
      <c r="L4" s="91" t="str">
        <f>IFERROR(VLOOKUP(D4,DB!A:I,9,0),"")</f>
        <v>Latis</v>
      </c>
    </row>
    <row r="5" spans="1:16" ht="15" customHeight="1">
      <c r="A5" s="113" t="s">
        <v>39113</v>
      </c>
      <c r="B5" s="113" t="str">
        <f>IFERROR(VLOOKUP(D5,DB!A:K,11,0),"")</f>
        <v>R4</v>
      </c>
      <c r="C5" s="93">
        <v>1</v>
      </c>
      <c r="D5" s="91" t="s">
        <v>30703</v>
      </c>
      <c r="E5" s="94" t="s">
        <v>39021</v>
      </c>
      <c r="F5" s="95">
        <v>45984.334722222222</v>
      </c>
      <c r="G5" s="96">
        <f ca="1">IFERROR(NOW()-F5,"")</f>
        <v>2.9469328706909437E-2</v>
      </c>
      <c r="H5" s="95">
        <v>45984.316770833335</v>
      </c>
      <c r="I5" s="113" t="str">
        <f>IFERROR(VLOOKUP(D5,DB!A:F,6,0),"")</f>
        <v>Generator-SG</v>
      </c>
      <c r="J5" s="113" t="str">
        <f>IFERROR(VLOOKUP(D5,DB!A:G,7,0),"")</f>
        <v>Vandalized</v>
      </c>
      <c r="K5" s="97" t="s">
        <v>39114</v>
      </c>
      <c r="L5" s="91" t="str">
        <f>IFERROR(VLOOKUP(D5,DB!A:I,9,0),"")</f>
        <v>Latis</v>
      </c>
    </row>
    <row r="6" spans="1:16" ht="15" customHeight="1">
      <c r="A6" s="113"/>
      <c r="B6" s="113" t="str">
        <f>IFERROR(VLOOKUP(D6,DB!A:K,11,0),"")</f>
        <v/>
      </c>
      <c r="C6" s="93"/>
      <c r="D6" s="91"/>
      <c r="E6" s="94"/>
      <c r="F6" s="95"/>
      <c r="G6" s="96">
        <f ca="1">IFERROR(NOW()-F6,"")</f>
        <v>45984.364191550929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45984.364191550929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45984.364191550929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45984.364191550929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61" ca="1" si="0">IFERROR(NOW()-F10,"")</f>
        <v>45984.364191550929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45984.364191550929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45984.364191550929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45984.364191550929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45984.364191550929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45984.364191550929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45984.364191550929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45984.364191550929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45984.364191550929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45984.364191550929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45984.364191550929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45984.364191550929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45984.364191550929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45984.364191550929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45984.364191550929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45984.364191550929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45984.364191550929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45984.364191550929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45984.364191550929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45984.364191550929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45984.364191550929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45984.364191550929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45984.364191550929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45984.364191550929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45984.364191550929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45984.364191550929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45984.364191550929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45984.364191550929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45984.364191550929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45984.364191550929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45984.364191550929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45984.364191550929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45984.364191550929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45984.364191550929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45984.364191550929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45984.364191550929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45984.364191550929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45984.364191550929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45984.364191550929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45984.364191550929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45984.364191550929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45984.364191550929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45984.364191550929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45984.364191550929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45984.364191550929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45984.364191550929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45984.364191550929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45984.364191550929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45984.364191550929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45984.364191550929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45984.364191550929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45984.364191550929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45984.364191550929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45984.364191550929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45984.364191550929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45984.364191550929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45984.364191550929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45984.364191550929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45984.364191550929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45984.364191550929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45984.364191550929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45984.364191550929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45984.364191550929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45984.364191550929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45984.364191550929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45984.364191550929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45984.364191550929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45984.364191550929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45984.364191550929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45984.364191550929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45984.364191550929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45984.364191550929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45984.364191550929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45984.364191550929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45984.364191550929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45984.364191550929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45984.364191550929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45984.364191550929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45984.364191550929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45984.364191550929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45984.364191550929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45984.364191550929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45984.364191550929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45984.364191550929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45984.364191550929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45984.364191550929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45984.364191550929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45984.364191550929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45984.364191550929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45984.364191550929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45984.364191550929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45984.364191550929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45984.364191550929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45984.364191550929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45984.364191550929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45984.364191550929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45984.364191550929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45984.364191550929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45984.364191550929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45984.364191550929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45984.364191550929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45984.364191550929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45984.364191550929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45984.364191550929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45984.364191550929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45984.364191550929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45984.364191550929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45984.364191550929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45984.364191550929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45984.364191550929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45984.364191550929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45984.364191550929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45984.364191550929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45984.364191550929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45984.364191550929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45984.364191550929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45984.364191550929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45984.364191550929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45984.364191550929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45984.364191550929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45984.364191550929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45984.364191550929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45984.364191550929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45984.364191550929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45984.364191550929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45984.364191550929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45984.364191550929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45984.364191550929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45984.364191550929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45984.364191550929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45984.364191550929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45984.364191550929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45984.364191550929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45984.364191550929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45984.364191550929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45984.364191550929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45984.364191550929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45984.364191550929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45984.364191550929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45984.364191550929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45984.364191550929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45984.364191550929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45984.364191550929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45984.364191550929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45984.364191550929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45984.364191550929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45984.364191550929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45984.364191550929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45984.364191550929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45984.364191550929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45984.364191550929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45984.364191550929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45984.364191550929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45984.364191550929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45984.364191550929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45984.364191550929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45984.364191550929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45984.364191550929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45984.364191550929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45984.364191550929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45984.364191550929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45984.364191550929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45984.364191550929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45984.364191550929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45984.364191550929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45984.364191550929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45984.364191550929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45984.364191550929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45984.364191550929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45984.364191550929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45984.364191550929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45984.364191550929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45984.364191550929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45984.364191550929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45984.364191550929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45984.364191550929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45984.364191550929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45984.364191550929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45984.364191550929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45984.364191550929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45984.364191550929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45984.364191550929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45984.364191550929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45984.364191550929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45984.364191550929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45984.364191550929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45984.364191550929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45984.364191550929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45984.364191550929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45984.364191550929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45984.364191550929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45984.364191550929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45984.364191550929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45984.364191550929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45984.364191550929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45984.364191550929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45984.364191550929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45984.364191550929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45984.364191550929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45984.364191550929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45984.364191550929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45984.364191550929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45984.364191550929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45984.364191550929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45984.364191550929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45984.364191550929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45984.364191550929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45984.364191550929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45984.364191550929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45984.364191550929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45984.364191550929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45984.364191550929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45984.364191550929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45984.364191550929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45984.364191550929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45984.364191550929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45984.364191550929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45984.364191550929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45984.364191550929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45984.364191550929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45984.364191550929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45984.364191550929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45984.364191550929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45984.364191550929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45984.364191550929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45984.364191550929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45984.364191550929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45984.364191550929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45984.364191550929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45984.364191550929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45984.364191550929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45984.364191550929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45984.364191550929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45984.364191550929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45984.364191550929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45984.364191550929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45984.364191550929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45984.364191550929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45984.364191550929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45984.364191550929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45984.364191550929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45984.364191550929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45984.364191550929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45984.364191550929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45984.364191550929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45984.364191550929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45984.364191550929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45984.364191550929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45984.364191550929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45984.364191550929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45984.364191550929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45984.364191550929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45984.364191550929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45984.364191550929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45984.364191550929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45984.364191550929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45984.364191550929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45984.364191550929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45984.364191550929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45984.364191550929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45984.364191550929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45984.364191550929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45984.364191550929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45984.364191550929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45984.364191550929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45984.364191550929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45984.364191550929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45984.364191550929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45984.364191550929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45984.364191550929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45984.364191550929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45984.364191550929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45984.364191550929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45984.364191550929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45984.364191550929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45984.364191550929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45984.364191550929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45984.364191550929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45984.364191550929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45984.364191550929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45984.364191550929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45984.364191550929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45984.364191550929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45984.364191550929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45984.364191550929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45984.364191550929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45984.364191550929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45984.364191550929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45984.364191550929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45984.364191550929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45984.364191550929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45984.364191550929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45984.364191550929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45984.364191550929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45984.364191550929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45984.364191550929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45984.364191550929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45984.364191550929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45984.364191550929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45984.364191550929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45984.364191550929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45984.364191550929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45984.364191550929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45984.364191550929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45984.364191550929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45984.364191550929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45984.364191550929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45984.364191550929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45984.364191550929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45984.364191550929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45984.364191550929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45984.364191550929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45984.364191550929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45984.364191550929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45984.364191550929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45984.364191550929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45984.364191550929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45984.364191550929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45984.364191550929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45984.364191550929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45984.364191550929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45984.364191550929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45984.364191550929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45984.364191550929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45984.364191550929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45984.364191550929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45984.364191550929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45984.364191550929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45984.364191550929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45984.364191550929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45984.364191550929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45984.364191550929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45984.364191550929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45984.364191550929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45984.364191550929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45984.364191550929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45984.364191550929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45984.364191550929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45984.364191550929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45984.364191550929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45984.364191550929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45984.364191550929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45984.364191550929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45984.364191550929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45984.364191550929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45984.364191550929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45984.364191550929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45984.364191550929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45984.364191550929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45984.364191550929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45984.364191550929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45984.364191550929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45984.364191550929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45984.364191550929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45984.364191550929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45984.364191550929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45984.364191550929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45984.364191550929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45984.364191550929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45984.364191550929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45984.364191550929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45984.364191550929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45984.364191550929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45984.364191550929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45984.364191550929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45984.364191550929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45984.364191550929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45984.364191550929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45984.364191550929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45984.364191550929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45984.364191550929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45984.364191550929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27" ca="1" si="6">IFERROR(NOW()-F382,"")</f>
        <v>45984.364191550929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45984.364191550929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45984.364191550929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45984.364191550929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45984.364191550929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45984.364191550929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45984.364191550929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45984.364191550929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45984.364191550929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45984.364191550929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45984.364191550929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45984.364191550929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45984.364191550929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45984.364191550929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45984.364191550929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45984.364191550929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45984.364191550929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45984.364191550929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45984.364191550929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45984.364191550929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45984.364191550929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45984.364191550929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45984.364191550929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45984.364191550929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45984.364191550929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45984.364191550929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45984.364191550929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45984.364191550929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45984.364191550929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45984.364191550929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45984.364191550929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45984.364191550929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45984.364191550929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45984.364191550929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45984.364191550929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45984.364191550929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45984.364191550929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45984.364191550929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45984.364191550929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45984.364191550929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45984.364191550929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45984.364191550929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45984.364191550929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45984.364191550929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45984.364191550929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45984.364191550929</v>
      </c>
      <c r="H427" s="95"/>
      <c r="I427" s="113" t="str">
        <f>IFERROR(VLOOKUP(D427,DB!A:F,6,0),"")</f>
        <v/>
      </c>
      <c r="J427" s="113" t="str">
        <f>IFERROR(VLOOKUP(D427,DB!A:G,7,0),"")</f>
        <v/>
      </c>
      <c r="K427" s="97"/>
      <c r="L427" s="91" t="str">
        <f>IFERROR(VLOOKUP(D427,DB!A:I,9,0),"")</f>
        <v/>
      </c>
    </row>
  </sheetData>
  <dataValidations count="2">
    <dataValidation allowBlank="1" showInputMessage="1" showErrorMessage="1" sqref="E1" xr:uid="{A4F81451-56CC-4543-9497-104C4E44EE4B}"/>
    <dataValidation type="list" allowBlank="1" showInputMessage="1" showErrorMessage="1" sqref="E2:E4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92.53213171295647</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58.175314583328145</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35.703080787032377</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6.8493883101909887</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2.9908929398152395</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2</v>
      </c>
      <c r="D7" s="109" t="s">
        <v>33320</v>
      </c>
      <c r="E7" s="128" t="s">
        <v>39021</v>
      </c>
      <c r="F7" s="128">
        <v>45984.303518518522</v>
      </c>
      <c r="G7" s="111">
        <f ca="1">IFERROR(NOW()-F7,"")</f>
        <v>6.0673032407066785E-2</v>
      </c>
      <c r="H7" s="128">
        <v>45984.305439814816</v>
      </c>
      <c r="I7" s="109" t="str">
        <f>IFERROR(VLOOKUP(D7,DB!A:F,6,0),"")</f>
        <v>SCECO</v>
      </c>
      <c r="J7" s="109" t="str">
        <f>IFERROR(VLOOKUP(D7,DB!A:G,7,0),"")</f>
        <v>Dead</v>
      </c>
      <c r="K7" s="109" t="s">
        <v>39126</v>
      </c>
      <c r="L7" s="109" t="str">
        <f>IFERROR(VLOOKUP(D7,DB!A:I,9,0),"")</f>
        <v>Latis</v>
      </c>
    </row>
    <row r="8" spans="1:13">
      <c r="A8" s="109"/>
      <c r="B8" s="109" t="str">
        <f>IFERROR(VLOOKUP(D8,DB!A:K,11,0),"")</f>
        <v/>
      </c>
      <c r="C8" s="109"/>
      <c r="D8" s="109"/>
      <c r="E8" s="109"/>
      <c r="F8" s="109"/>
      <c r="G8" s="111">
        <f ca="1">IFERROR(NOW()-F8,"")</f>
        <v>45984.364191550929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45984.364191550929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45984.364191550929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45984.364191550929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45984.364191550929</v>
      </c>
      <c r="H12" s="109"/>
      <c r="I12" s="109" t="str">
        <f>IFERROR(VLOOKUP(D12,DB!A:F,6,0),"")</f>
        <v/>
      </c>
      <c r="J12" s="109" t="str">
        <f>IFERROR(VLOOKUP(D12,DB!A:G,7,0),"")</f>
        <v/>
      </c>
      <c r="K12" s="109"/>
      <c r="L12" s="109" t="str">
        <f>IFERROR(VLOOKUP(D12,DB!A:I,9,0),"")</f>
        <v/>
      </c>
    </row>
    <row r="13" spans="1:13">
      <c r="A13" s="109"/>
      <c r="B13" s="109" t="str">
        <f>IFERROR(VLOOKUP(D13,DB!A:K,11,0),"")</f>
        <v/>
      </c>
      <c r="C13" s="109"/>
      <c r="D13" s="156"/>
      <c r="E13" s="109"/>
      <c r="F13" s="109"/>
      <c r="G13" s="111">
        <f ca="1">IFERROR(NOW()-F13,"")</f>
        <v>45984.364191550929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45984.364191550929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45984.364191550929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45984.364191550929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45984.364191550929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45984.364191550929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45984.364191550929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45984.364191550929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45984.364191550929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45984.364191550929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45984.364191550929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45984.364191550929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45984.364191550929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45984.364191550929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45984.364191550929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45984.364191550929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45984.364191550929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45984.364191550929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45984.364191550929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45984.364191550929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45984.364191550929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45984.364191550929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45984.364191550929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45984.364191550929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45984.364191550929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45984.364191550929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45984.364191550929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45984.364191550929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45984.364191550929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45984.364191550929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45984.364191550929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45984.364191550929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45984.364191550929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45984.364191550929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45984.364191550929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45984.364191550929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45984.364191550929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45984.364191550929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45984.364191550929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45984.364191550929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45984.364191550929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45984.364191550929</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45984.364191550929</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45984.364191550929</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45984.364191550929</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45984.364191550929</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45984.364191550929</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45984.364191550929</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45984.364191550929</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45984.364191550929</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45984.364191550929</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45984.364191550929</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45984.364191550929</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45984.364191550929</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45984.364191550929</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45984.364191550929</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45984.364191550929</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45984.364191550929</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45984.364191550929</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45984.364191550929</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45984.364191550929</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45984.364191550929</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45984.364191550929</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45984.364191550929</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45984.364191550929</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45984.364191550929</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45984.364191550929</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45984.364191550929</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45984.364191550929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45984.364191550929</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4"/>
  <sheetViews>
    <sheetView workbookViewId="0">
      <selection activeCell="K5" sqref="K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39109</v>
      </c>
      <c r="B2" s="119" t="str">
        <f>IFERROR(VLOOKUP(D2,DB!A:K,11,0),"")</f>
        <v>R6</v>
      </c>
      <c r="C2" s="120">
        <v>1</v>
      </c>
      <c r="D2" s="119" t="s">
        <v>30242</v>
      </c>
      <c r="E2" s="109"/>
      <c r="F2" s="121"/>
      <c r="G2" s="104">
        <f t="shared" ref="G2:G5" ca="1" si="0">IFERROR(NOW()-F2,"-")</f>
        <v>45984.364191898145</v>
      </c>
      <c r="H2" s="121">
        <v>45984.308935185189</v>
      </c>
      <c r="I2" s="119" t="str">
        <f>IFERROR(VLOOKUP(D2,DB!A:F,6,0),"")</f>
        <v>SCECO</v>
      </c>
      <c r="J2" s="119" t="str">
        <f>IFERROR(VLOOKUP(D2,DB!A:G,7,0),"")</f>
        <v>Dead+No BB Design</v>
      </c>
      <c r="K2" s="122" t="s">
        <v>39127</v>
      </c>
      <c r="L2" s="123" t="str">
        <f>IFERROR(VLOOKUP(D2,DB!A:I,9,0),"")</f>
        <v>Latis</v>
      </c>
    </row>
    <row r="3" spans="1:16382" ht="31.5" customHeight="1">
      <c r="A3" s="118"/>
      <c r="B3" s="119" t="str">
        <f>IFERROR(VLOOKUP(D3,DB!A:K,11,0),"")</f>
        <v/>
      </c>
      <c r="C3" s="120"/>
      <c r="D3" s="119"/>
      <c r="E3" s="109"/>
      <c r="F3" s="121"/>
      <c r="G3" s="104">
        <f t="shared" ca="1" si="0"/>
        <v>45984.364191898145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45984.364191898145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45984.364191898145</v>
      </c>
      <c r="H5" s="121"/>
      <c r="I5" s="119" t="str">
        <f>IFERROR(VLOOKUP(D5,DB!A:F,6,0),"")</f>
        <v/>
      </c>
      <c r="J5" s="119" t="str">
        <f>IFERROR(VLOOKUP(D5,DB!A:G,7,0),"")</f>
        <v/>
      </c>
      <c r="K5" s="122"/>
      <c r="L5" s="123" t="str">
        <f>IFERROR(VLOOKUP(D5,DB!A:I,9,0),"")</f>
        <v/>
      </c>
    </row>
    <row r="6" spans="1:16382" ht="31.5" customHeight="1">
      <c r="A6" s="150"/>
      <c r="B6" s="151" t="str">
        <f>IFERROR(VLOOKUP(D6,DB!A:K,11,0),"")</f>
        <v/>
      </c>
      <c r="C6" s="152"/>
      <c r="D6" s="151"/>
      <c r="E6" s="109"/>
      <c r="F6" s="153"/>
      <c r="G6" s="75">
        <f ca="1">IFERROR(NOW()-F6,"-")</f>
        <v>45984.364191550929</v>
      </c>
      <c r="H6" s="153"/>
      <c r="I6" s="151" t="str">
        <f>IFERROR(VLOOKUP(D6,DB!A:F,6,0),"")</f>
        <v/>
      </c>
      <c r="J6" s="151" t="str">
        <f>IFERROR(VLOOKUP(D6,DB!A:G,7,0),"")</f>
        <v/>
      </c>
      <c r="K6" s="154"/>
      <c r="L6" s="155" t="str">
        <f>IFERROR(VLOOKUP(D6,DB!A:I,9,0),"")</f>
        <v/>
      </c>
    </row>
    <row r="7" spans="1:16382" ht="31.5" customHeight="1">
      <c r="A7" s="150"/>
      <c r="B7" s="151" t="str">
        <f>IFERROR(VLOOKUP(D7,DB!A:K,11,0),"")</f>
        <v/>
      </c>
      <c r="C7" s="152"/>
      <c r="D7" s="149"/>
      <c r="E7" s="109"/>
      <c r="F7" s="153"/>
      <c r="G7" s="75">
        <f ca="1">IFERROR(NOW()-F7,"-")</f>
        <v>45984.364191550929</v>
      </c>
      <c r="H7" s="153"/>
      <c r="I7" s="151" t="str">
        <f>IFERROR(VLOOKUP(D7,DB!A:F,6,0),"")</f>
        <v/>
      </c>
      <c r="J7" s="151" t="str">
        <f>IFERROR(VLOOKUP(D7,DB!A:G,7,0),"")</f>
        <v/>
      </c>
      <c r="K7" s="154"/>
      <c r="L7" s="155" t="str">
        <f>IFERROR(VLOOKUP(D7,DB!A:I,9,0),"")</f>
        <v/>
      </c>
    </row>
    <row r="8" spans="1:16382" ht="31.5" customHeight="1">
      <c r="A8" s="150"/>
      <c r="B8" s="151" t="str">
        <f>IFERROR(VLOOKUP(D8,DB!A:K,11,0),"")</f>
        <v/>
      </c>
      <c r="C8" s="152"/>
      <c r="D8" s="151"/>
      <c r="E8" s="109"/>
      <c r="F8" s="153"/>
      <c r="G8" s="75">
        <f ca="1">IFERROR(NOW()-F8,"-")</f>
        <v>45984.364191550929</v>
      </c>
      <c r="H8" s="153"/>
      <c r="I8" s="151" t="str">
        <f>IFERROR(VLOOKUP(D8,DB!A:F,6,0),"")</f>
        <v/>
      </c>
      <c r="J8" s="151" t="str">
        <f>IFERROR(VLOOKUP(D8,DB!A:G,7,0),"")</f>
        <v/>
      </c>
      <c r="K8" s="154"/>
      <c r="L8" s="155" t="str">
        <f>IFERROR(VLOOKUP(D8,DB!A:I,9,0),"")</f>
        <v/>
      </c>
    </row>
    <row r="9" spans="1:16382" ht="31.5" customHeight="1">
      <c r="A9" s="150"/>
      <c r="B9" s="151" t="str">
        <f>IFERROR(VLOOKUP(D9,DB!A:K,11,0),"")</f>
        <v/>
      </c>
      <c r="C9" s="152"/>
      <c r="D9" s="151"/>
      <c r="E9" s="109"/>
      <c r="F9" s="153"/>
      <c r="G9" s="75">
        <f ca="1">IFERROR(NOW()-F9,"-")</f>
        <v>45984.364191550929</v>
      </c>
      <c r="H9" s="153"/>
      <c r="I9" s="151" t="str">
        <f>IFERROR(VLOOKUP(D9,DB!A:F,6,0),"")</f>
        <v/>
      </c>
      <c r="J9" s="151" t="str">
        <f>IFERROR(VLOOKUP(D9,DB!A:G,7,0),"")</f>
        <v/>
      </c>
      <c r="K9" s="154"/>
      <c r="L9" s="155" t="str">
        <f>IFERROR(VLOOKUP(D9,DB!A:I,9,0),"")</f>
        <v/>
      </c>
    </row>
    <row r="10" spans="1:16382" ht="31.5" customHeight="1">
      <c r="A10" s="150"/>
      <c r="B10" s="151" t="str">
        <f>IFERROR(VLOOKUP(D10,DB!A:K,11,0),"")</f>
        <v/>
      </c>
      <c r="C10" s="152"/>
      <c r="D10" s="151"/>
      <c r="E10" s="109"/>
      <c r="F10" s="153"/>
      <c r="G10" s="75">
        <f ca="1">IFERROR(NOW()-F10,"-")</f>
        <v>45984.364191550929</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51"/>
      <c r="E11" s="109"/>
      <c r="F11" s="153"/>
      <c r="G11" s="75">
        <f ca="1">IFERROR(NOW()-F11,"-")</f>
        <v>45984.364191550929</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45984.364191550929</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45984.364191550929</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49"/>
      <c r="E14" s="109"/>
      <c r="F14" s="153"/>
      <c r="G14" s="75">
        <f ca="1">IFERROR(NOW()-F14,"-")</f>
        <v>45984.364191550929</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45984.364191550929</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45984.364191550929</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45984.364191550929</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45984.364191550929</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45984.364191550929</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45984.364191550929</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49"/>
      <c r="E21" s="109"/>
      <c r="F21" s="153"/>
      <c r="G21" s="75">
        <f ca="1">IFERROR(NOW()-F21,"-")</f>
        <v>45984.364191550929</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45984.364191550929</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45984.364191550929</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45984.364191550929</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45984.364191550929</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45984.364191550929</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45984.364191550929</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49"/>
      <c r="E28" s="109"/>
      <c r="F28" s="153"/>
      <c r="G28" s="75">
        <f ca="1">IFERROR(NOW()-F28,"-")</f>
        <v>45984.364191550929</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45984.364191550929</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45984.364191550929</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45984.364191550929</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45984.364191550929</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45984.364191550929</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45984.364191550929</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49"/>
      <c r="E35" s="109"/>
      <c r="F35" s="153"/>
      <c r="G35" s="75">
        <f ca="1">IFERROR(NOW()-F35,"-")</f>
        <v>45984.364191550929</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45984.364191550929</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45984.364191550929</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45984.364191550929</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45984.364191550929</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45984.364191550929</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45984.364191550929</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49"/>
      <c r="E42" s="109"/>
      <c r="F42" s="153"/>
      <c r="G42" s="75">
        <f ca="1">IFERROR(NOW()-F42,"-")</f>
        <v>45984.364191550929</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45984.364191550929</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45984.364191550929</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45984.364191550929</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45984.364191550929</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45984.364191550929</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45984.364191550929</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49"/>
      <c r="E49" s="109"/>
      <c r="F49" s="153"/>
      <c r="G49" s="75">
        <f ca="1">IFERROR(NOW()-F49,"-")</f>
        <v>45984.364191550929</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45984.364191550929</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45984.364191550929</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45984.364191550929</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45984.364191550929</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45984.364191550929</v>
      </c>
      <c r="H54" s="153"/>
      <c r="I54" s="151" t="str">
        <f>IFERROR(VLOOKUP(D54,DB!A:F,6,0),"")</f>
        <v/>
      </c>
      <c r="J54" s="151" t="str">
        <f>IFERROR(VLOOKUP(D54,DB!A:G,7,0),"")</f>
        <v/>
      </c>
      <c r="K54" s="154"/>
      <c r="L54" s="155" t="str">
        <f>IFERROR(VLOOKUP(D54,DB!A:I,9,0),"")</f>
        <v/>
      </c>
    </row>
  </sheetData>
  <dataValidations count="2">
    <dataValidation allowBlank="1" showInputMessage="1" showErrorMessage="1" sqref="E1" xr:uid="{9E1BC488-8814-4F8A-8DBE-742B3278AB71}"/>
    <dataValidation type="list" allowBlank="1" showInputMessage="1" showErrorMessage="1" sqref="E2:E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2025-11-23T05:46:29Z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