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29" documentId="120_S{2AC9BD13-BADA-5192-A53E-5A8FF88502F6}" xr6:coauthVersionLast="47" xr6:coauthVersionMax="47" xr10:uidLastSave="{4FC1E821-D7B0-430F-ACD9-9E1F9556C30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9" l="1"/>
  <c r="L9" i="9"/>
  <c r="J8" i="9"/>
  <c r="J9" i="9"/>
  <c r="I8" i="9"/>
  <c r="I9" i="9"/>
  <c r="G3" i="9"/>
  <c r="G4" i="9"/>
  <c r="G5" i="9"/>
  <c r="G6" i="9"/>
  <c r="G7" i="9"/>
  <c r="G8" i="9"/>
  <c r="G9" i="9"/>
  <c r="J4" i="9"/>
  <c r="J5" i="9"/>
  <c r="J6" i="9"/>
  <c r="J7" i="9"/>
  <c r="L4" i="9"/>
  <c r="L5" i="9"/>
  <c r="L6" i="9"/>
  <c r="L7" i="9"/>
  <c r="I2" i="9"/>
  <c r="I5" i="9"/>
  <c r="I6" i="9"/>
  <c r="I7" i="9"/>
  <c r="G2" i="9"/>
  <c r="G10" i="9"/>
  <c r="G11" i="9"/>
  <c r="I12" i="9"/>
  <c r="L3" i="9"/>
  <c r="J3" i="9"/>
  <c r="L2" i="9"/>
  <c r="J2" i="9"/>
  <c r="D2" i="3"/>
  <c r="B15"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I11" i="9"/>
  <c r="J11" i="9"/>
  <c r="L11" i="9"/>
  <c r="B12" i="9"/>
  <c r="G12" i="9"/>
  <c r="J12" i="9"/>
  <c r="L12" i="9"/>
  <c r="B13" i="9"/>
  <c r="G13" i="9"/>
  <c r="I13" i="9"/>
  <c r="J13" i="9"/>
  <c r="L13" i="9"/>
  <c r="B14" i="9"/>
  <c r="G14" i="9"/>
  <c r="I14" i="9"/>
  <c r="J14" i="9"/>
  <c r="L14" i="9"/>
  <c r="G15" i="9"/>
  <c r="I15" i="9"/>
  <c r="J15" i="9"/>
  <c r="L15" i="9"/>
  <c r="B16" i="9"/>
  <c r="G16" i="9"/>
  <c r="I16" i="9"/>
  <c r="J16" i="9"/>
  <c r="L16" i="9"/>
  <c r="B17" i="9"/>
  <c r="G17" i="9"/>
  <c r="I17" i="9"/>
  <c r="J17" i="9"/>
  <c r="L17" i="9"/>
  <c r="B10" i="9"/>
  <c r="I10" i="9"/>
  <c r="J10" i="9"/>
  <c r="L10"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<sst xmlns="http://schemas.openxmlformats.org/spreadsheetml/2006/main" count="180307" uniqueCount="39140">
  <si>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</si>
  <si>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</si>
  <si>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</si>
  <si>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</si>
  <si>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</si>
  <si>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</si>
  <si>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</si>
  <si>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</si>
  <si>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</si>
  <si>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</si>
  <si>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</si>
  <si>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</si>
  <si>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</si>
  <si>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</si>
  <si>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</si>
  <si>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</si>
  <si>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</si>
  <si>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</si>
  <si>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</si>
  <si>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</si>
  <si>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</si>
  <si>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</si>
  <si>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</si>
  <si>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</si>
  <si>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</si>
  <si>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</si>
  <si>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</si>
  <si>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</si>
  <si>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</si>
  <si>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</si>
  <si>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</si>
  <si>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</si>
  <si>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</si>
  <si>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</si>
  <si>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</si>
  <si>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</si>
  <si>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</si>
  <si>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</si>
  <si>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</si>
  <si>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</si>
  <si>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</si>
  <si>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</si>
  <si>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</si>
  <si>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</si>
  <si>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</si>
  <si>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</si>
  <si>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</si>
  <si>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</si>
  <si>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</si>
  <si>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</si>
  <si>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</si>
  <si>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</si>
  <si>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</si>
  <si>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</si>
  <si>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</si>
  <si>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</si>
  <si>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</si>
  <si>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</si>
  <si>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</si>
  <si>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</si>
  <si>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</si>
  <si>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</si>
  <si>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</si>
  <si>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</si>
  <si>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</si>
  <si>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</si>
  <si>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</si>
  <si>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</si>
  <si>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</si>
  <si>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</si>
  <si>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</si>
  <si>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</si>
  <si>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</si>
  <si>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</si>
  <si>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</si>
  <si>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</si>
  <si>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</si>
  <si>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</si>
  <si>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</si>
  <si>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</si>
  <si>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</si>
  <si>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</si>
  <si>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</si>
  <si>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</si>
  <si>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</si>
  <si>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</si>
  <si>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</si>
  <si>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</si>
  <si>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</si>
  <si>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</si>
  <si>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</si>
  <si>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</si>
  <si>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</si>
  <si>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</si>
  <si>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</si>
  <si>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</si>
  <si>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</si>
  <si>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</si>
  <si>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</si>
  <si>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</si>
  <si>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</si>
  <si>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</si>
  <si>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</si>
  <si>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</si>
  <si>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</si>
  <si>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</si>
  <si>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</si>
  <si>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</si>
  <si>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</si>
  <si>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</si>
  <si>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</si>
  <si>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</si>
  <si>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</si>
  <si>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</si>
  <si>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</si>
  <si>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</si>
  <si>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</si>
  <si>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</si>
  <si>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</si>
  <si>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</si>
  <si>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</si>
  <si>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</si>
  <si>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</si>
  <si>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</si>
  <si>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</si>
  <si>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</si>
  <si>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</si>
  <si>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</si>
  <si>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</si>
  <si>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</si>
  <si>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</si>
  <si>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</si>
  <si>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</si>
  <si>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</si>
  <si>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</si>
  <si>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</si>
  <si>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</si>
  <si>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</si>
  <si>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</si>
  <si>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</si>
  <si>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</si>
  <si>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</si>
  <si>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</si>
  <si>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</si>
  <si>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</si>
  <si>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</si>
  <si>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</si>
  <si>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</si>
  <si>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</si>
  <si>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</si>
  <si>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</si>
  <si>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</si>
  <si>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</si>
  <si>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</si>
  <si>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</si>
  <si>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</si>
  <si>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</si>
  <si>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</si>
  <si>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</si>
  <si>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</si>
  <si>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</si>
  <si>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</si>
  <si>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</si>
  <si>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</si>
  <si>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</si>
  <si>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</si>
  <si>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</si>
  <si>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</si>
  <si>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</si>
  <si>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</si>
  <si>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</si>
  <si>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</si>
  <si>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</si>
  <si>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</si>
  <si>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</si>
  <si>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</si>
  <si>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</si>
  <si>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</si>
  <si>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</si>
  <si>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</si>
  <si>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</si>
  <si>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</si>
  <si>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</si>
  <si>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</si>
  <si>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</si>
  <si>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</si>
  <si>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</si>
  <si>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</si>
  <si>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</si>
  <si>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</si>
  <si>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</si>
  <si>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</si>
  <si>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</si>
  <si>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</si>
  <si>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</si>
  <si>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</si>
  <si>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</si>
  <si>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</si>
  <si>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</si>
  <si>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</si>
  <si>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</si>
  <si>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</si>
  <si>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</si>
  <si>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</si>
  <si>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</si>
  <si>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</si>
  <si>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</si>
  <si>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</si>
  <si>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</si>
  <si>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</si>
  <si>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</si>
  <si>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</si>
  <si>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</si>
  <si>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</si>
  <si>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</si>
  <si>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</si>
  <si>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</si>
  <si>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</si>
  <si>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</si>
  <si>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</si>
  <si>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</si>
  <si>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</si>
  <si>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</si>
  <si>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</si>
  <si>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</si>
  <si>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</si>
  <si>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</si>
  <si>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</si>
  <si>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</si>
  <si>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</si>
  <si>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</si>
  <si>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</si>
  <si>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</si>
  <si>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</si>
  <si>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</si>
  <si>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</si>
  <si>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</si>
  <si>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</si>
  <si>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</si>
  <si>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</si>
  <si>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</si>
  <si>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</si>
  <si>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</si>
  <si>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</si>
  <si>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</si>
  <si>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</si>
  <si>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</si>
  <si>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</si>
  <si>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</si>
  <si>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</si>
  <si>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</si>
  <si>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</si>
  <si>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</si>
  <si>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</si>
  <si>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</si>
  <si>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</si>
  <si>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</si>
  <si>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</si>
  <si>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</si>
  <si>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</si>
  <si>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</si>
  <si>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</si>
  <si>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</si>
  <si>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</si>
  <si>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</si>
  <si>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</si>
  <si>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</si>
  <si>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</si>
  <si>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</si>
  <si>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</si>
  <si>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</si>
  <si>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</si>
  <si>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</si>
  <si>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</si>
  <si>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</si>
  <si>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</si>
  <si>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</si>
  <si>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</si>
  <si>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</si>
  <si>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</si>
  <si>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</si>
  <si>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</si>
  <si>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</si>
  <si>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</si>
  <si>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</si>
  <si>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</si>
  <si>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</si>
  <si>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</si>
  <si>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</si>
  <si>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</si>
  <si>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</si>
  <si>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</si>
  <si>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</si>
  <si>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</si>
  <si>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</si>
  <si>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</si>
  <si>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</si>
  <si>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</si>
  <si>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</si>
  <si>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</si>
  <si>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</si>
  <si>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</si>
  <si>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</si>
  <si>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</si>
  <si>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</si>
  <si>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</si>
  <si>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</si>
  <si>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</si>
  <si>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</si>
  <si>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</si>
  <si>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</si>
  <si>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</si>
  <si>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</si>
  <si>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</si>
  <si>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</si>
  <si>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</si>
  <si>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</si>
  <si>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</si>
  <si>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</si>
  <si>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</si>
  <si>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</si>
  <si>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</si>
  <si>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</si>
  <si>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</si>
  <si>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</si>
  <si>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</si>
  <si>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</si>
  <si>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</si>
  <si>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</si>
  <si>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</si>
  <si>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</si>
  <si>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</si>
  <si>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</si>
  <si>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</si>
  <si>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</si>
  <si>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</si>
  <si>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</si>
  <si>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</si>
  <si>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</si>
  <si>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</si>
  <si>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</si>
  <si>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</si>
  <si>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</si>
  <si>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</si>
  <si>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</si>
  <si>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</si>
  <si>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</si>
  <si>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</si>
  <si>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</si>
  <si>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</si>
  <si>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</si>
  <si>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</si>
  <si>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</si>
  <si>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</si>
  <si>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</si>
  <si>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</si>
  <si>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</si>
  <si>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</si>
  <si>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</si>
  <si>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</si>
  <si>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</si>
  <si>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</si>
  <si>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</si>
  <si>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</si>
  <si>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</si>
  <si>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</si>
  <si>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</si>
  <si>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</si>
  <si>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</si>
  <si>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</si>
  <si>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</si>
  <si>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</si>
  <si>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</si>
  <si>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</si>
  <si>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</si>
  <si>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</si>
  <si>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</si>
  <si>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</si>
  <si>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</si>
  <si>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</si>
  <si>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</si>
  <si>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</si>
  <si>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</si>
  <si>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</si>
  <si>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</si>
  <si>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</si>
  <si>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</si>
  <si>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</si>
  <si>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</si>
  <si>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</si>
  <si>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</si>
  <si>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</si>
  <si>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</si>
  <si>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</si>
  <si>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</si>
  <si>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</si>
  <si>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</si>
  <si>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</si>
  <si>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</si>
  <si>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</si>
  <si>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</si>
  <si>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</si>
  <si>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</si>
  <si>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</si>
  <si>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</si>
  <si>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</si>
  <si>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</si>
  <si>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</si>
  <si>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</si>
  <si>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</si>
  <si>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</si>
  <si>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</si>
  <si>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</si>
  <si>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</si>
  <si>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</si>
  <si>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</si>
  <si>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</si>
  <si>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</si>
  <si>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</si>
  <si>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</si>
  <si>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</si>
  <si>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</si>
  <si>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</si>
  <si>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</si>
  <si>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</si>
  <si>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</si>
  <si>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</si>
  <si>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</si>
  <si>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</si>
  <si>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</si>
  <si>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</si>
  <si>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</si>
  <si>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</si>
  <si>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</si>
  <si>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</si>
  <si>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</si>
  <si>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</si>
  <si>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</si>
  <si>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</si>
  <si>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</si>
  <si>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</si>
  <si>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</si>
  <si>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</si>
  <si>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</si>
  <si>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</si>
  <si>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</si>
  <si>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</si>
  <si>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</si>
  <si>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</si>
  <si>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</si>
  <si>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</si>
  <si>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</si>
  <si>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</si>
  <si>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</si>
  <si>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</si>
  <si>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</si>
  <si>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</si>
  <si>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</si>
  <si>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</si>
  <si>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</si>
  <si>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</si>
  <si>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</si>
  <si>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</si>
  <si>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</si>
  <si>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</si>
  <si>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</si>
  <si>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</si>
  <si>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</si>
  <si>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</si>
  <si>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</si>
  <si>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</si>
  <si>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</si>
  <si>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</si>
  <si>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</si>
  <si>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</si>
  <si>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</si>
  <si>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</si>
  <si>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</si>
  <si>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</si>
  <si>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</si>
  <si>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</si>
  <si>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</si>
  <si>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</si>
  <si>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</si>
  <si>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</si>
  <si>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</si>
  <si>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</si>
  <si>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</si>
  <si>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</si>
  <si>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</si>
  <si>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</si>
  <si>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</si>
  <si>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</si>
  <si>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</si>
  <si>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</si>
  <si>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</si>
  <si>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</si>
  <si>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</si>
  <si>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</si>
  <si>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</si>
  <si>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</si>
  <si>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</si>
  <si>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</si>
  <si>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</si>
  <si>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</si>
  <si>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</si>
  <si>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</si>
  <si>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</si>
  <si>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</si>
  <si>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</si>
  <si>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</si>
  <si>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</si>
  <si>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</si>
  <si>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</si>
  <si>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</si>
  <si>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</si>
  <si>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</si>
  <si>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</si>
  <si>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</si>
  <si>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</si>
  <si>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</si>
  <si>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</si>
  <si>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</si>
  <si>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</si>
  <si>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</si>
  <si>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</si>
  <si>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</si>
  <si>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</si>
  <si>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</si>
  <si>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</si>
  <si>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</si>
  <si>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</si>
  <si>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</si>
  <si>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</si>
  <si>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</si>
  <si>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</si>
  <si>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</si>
  <si>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</si>
  <si>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</si>
  <si>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</si>
  <si>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</si>
  <si>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</si>
  <si>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</si>
  <si>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</si>
  <si>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</si>
  <si>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</si>
  <si>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</si>
  <si>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</si>
  <si>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</si>
  <si>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</si>
  <si>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</si>
  <si>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</si>
  <si>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</si>
  <si>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</si>
  <si>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</si>
  <si>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</si>
  <si>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</si>
  <si>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</si>
  <si>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</si>
  <si>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</si>
  <si>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</si>
  <si>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</si>
  <si>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</si>
  <si>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</si>
  <si>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</si>
  <si>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</si>
  <si>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</si>
  <si>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</si>
  <si>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</si>
  <si>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</si>
  <si>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</si>
  <si>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</si>
  <si>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</si>
  <si>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</si>
  <si>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</si>
  <si>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</si>
  <si>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</si>
  <si>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</si>
  <si>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</si>
  <si>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</si>
  <si>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</si>
  <si>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</si>
  <si>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</si>
  <si>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</si>
  <si>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</si>
  <si>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</si>
  <si>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</si>
  <si>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</si>
  <si>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</si>
  <si>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</si>
  <si>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</si>
  <si>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</si>
  <si>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</si>
  <si>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</si>
  <si>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</si>
  <si>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</si>
  <si>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</si>
  <si>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</si>
  <si>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</si>
  <si>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</si>
  <si>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</si>
  <si>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</si>
  <si>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</si>
  <si>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</si>
  <si>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</si>
  <si>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</si>
  <si>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</si>
  <si>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</si>
  <si>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</si>
  <si>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</si>
  <si>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</si>
  <si>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</si>
  <si>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</si>
  <si>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</si>
  <si>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</si>
  <si>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</si>
  <si>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</si>
  <si>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</si>
  <si>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</si>
  <si>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</si>
  <si>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</si>
  <si>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</si>
  <si>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</si>
  <si>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</si>
  <si>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</si>
  <si>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</si>
  <si>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</si>
  <si>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</si>
  <si>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</si>
  <si>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</si>
  <si>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</si>
  <si>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</si>
  <si>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</si>
  <si>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</si>
  <si>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</si>
  <si>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</si>
  <si>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</si>
  <si>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</si>
  <si>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</si>
  <si>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</si>
  <si>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</si>
  <si>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</si>
  <si>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</si>
  <si>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</si>
  <si>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</si>
  <si>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</si>
  <si>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</si>
  <si>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</si>
  <si>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</si>
  <si>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</si>
  <si>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</si>
  <si>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</si>
  <si>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</si>
  <si>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</si>
  <si>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</si>
  <si>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</si>
  <si>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</si>
  <si>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</si>
  <si>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</si>
  <si>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</si>
  <si>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</si>
  <si>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</si>
  <si>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</si>
  <si>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</si>
  <si>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</si>
  <si>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</si>
  <si>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</si>
  <si>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</si>
  <si>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</si>
  <si>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</si>
  <si>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</si>
  <si>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</si>
  <si>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</si>
  <si>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</si>
  <si>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</si>
  <si>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</si>
  <si>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</si>
  <si>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</si>
  <si>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</si>
  <si>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</si>
  <si>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</si>
  <si>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</si>
  <si>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</si>
  <si>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</si>
  <si>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</si>
  <si>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</si>
  <si>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</si>
  <si>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</si>
  <si>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</si>
  <si>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</si>
  <si>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</si>
  <si>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</si>
  <si>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</si>
  <si>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</si>
  <si>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</si>
  <si>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</si>
  <si>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</si>
  <si>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</si>
  <si>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</si>
  <si>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</si>
  <si>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</si>
  <si>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</si>
  <si>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</si>
  <si>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</si>
  <si>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</si>
  <si>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</si>
  <si>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</si>
  <si>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</si>
  <si>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</si>
  <si>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</si>
  <si>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</si>
  <si>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</si>
  <si>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</si>
  <si>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</si>
  <si>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</si>
  <si>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</si>
  <si>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</si>
  <si>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</si>
  <si>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</si>
  <si>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</si>
  <si>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</si>
  <si>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</si>
  <si>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</si>
  <si>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</si>
  <si>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</si>
  <si>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</si>
  <si>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</si>
  <si>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</si>
  <si>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</si>
  <si>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</si>
  <si>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</si>
  <si>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</si>
  <si>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</si>
  <si>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</si>
  <si>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</si>
  <si>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</si>
  <si>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</si>
  <si>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</si>
  <si>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</si>
  <si>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</si>
  <si>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</si>
  <si>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</si>
  <si>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</si>
  <si>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</si>
  <si>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</si>
  <si>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</si>
  <si>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</si>
  <si>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</si>
  <si>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</si>
  <si>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</si>
  <si>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</si>
  <si>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</si>
  <si>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</si>
  <si>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</si>
  <si>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</si>
  <si>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</si>
  <si>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</si>
  <si>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</si>
  <si>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</si>
  <si>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</si>
  <si>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</si>
  <si>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</si>
  <si>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</si>
  <si>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</si>
  <si>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</si>
  <si>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</si>
  <si>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</si>
  <si>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</si>
  <si>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</si>
  <si>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</si>
  <si>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</si>
  <si>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</si>
  <si>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</si>
  <si>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</si>
  <si>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</si>
  <si>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</si>
  <si>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</si>
  <si>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</si>
  <si>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</si>
  <si>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</si>
  <si>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</si>
  <si>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</si>
  <si>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</si>
  <si>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</si>
  <si>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</si>
  <si>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</si>
  <si>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</si>
  <si>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</si>
  <si>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</si>
  <si>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</si>
  <si>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</si>
  <si>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</si>
  <si>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</si>
  <si>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</si>
  <si>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</si>
  <si>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</si>
  <si>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</si>
  <si>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</si>
  <si>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</si>
  <si>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</si>
  <si>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</si>
  <si>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</si>
  <si>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</si>
  <si>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</si>
  <si>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</si>
  <si>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</si>
  <si>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</si>
  <si>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</si>
  <si>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</si>
  <si>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</si>
  <si>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</si>
  <si>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</si>
  <si>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</si>
  <si>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</si>
  <si>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</si>
  <si>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</si>
  <si>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</si>
  <si>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</si>
  <si>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</si>
  <si>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</si>
  <si>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</si>
  <si>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</si>
  <si>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</si>
  <si>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</si>
  <si>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</si>
  <si>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</si>
  <si>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</si>
  <si>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</si>
  <si>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</si>
  <si>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</si>
  <si>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</si>
  <si>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</si>
  <si>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</si>
  <si>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</si>
  <si>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</si>
  <si>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</si>
  <si>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</si>
  <si>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</si>
  <si>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</si>
  <si>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</si>
  <si>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</si>
  <si>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</si>
  <si>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</si>
  <si>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</si>
  <si>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</si>
  <si>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</si>
  <si>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</si>
  <si>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</si>
  <si>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</si>
  <si>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</si>
  <si>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</si>
  <si>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</si>
  <si>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</si>
  <si>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</si>
  <si>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</si>
  <si>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</si>
  <si>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</si>
  <si>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</si>
  <si>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</si>
  <si>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</si>
  <si>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</si>
  <si>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</si>
  <si>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</si>
  <si>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</si>
  <si>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</si>
  <si>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</si>
  <si>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</si>
  <si>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</si>
  <si>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</si>
  <si>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</si>
  <si>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</si>
  <si>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</si>
  <si>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</si>
  <si>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</si>
  <si>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</si>
  <si>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</si>
  <si>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</si>
  <si>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</si>
  <si>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</si>
  <si>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</si>
  <si>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</si>
  <si>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</si>
  <si>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</si>
  <si>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</si>
  <si>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</si>
  <si>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</si>
  <si>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</si>
  <si>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</si>
  <si>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</si>
  <si>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</si>
  <si>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</si>
  <si>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</si>
  <si>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</si>
  <si>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</si>
  <si>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</si>
  <si>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</si>
  <si>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</si>
  <si>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</si>
  <si>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</si>
  <si>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</si>
  <si>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</si>
  <si>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</si>
  <si>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</si>
  <si>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</si>
  <si>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</si>
  <si>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</si>
  <si>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</si>
  <si>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</si>
  <si>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</si>
  <si>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</si>
  <si>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</si>
  <si>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</si>
  <si>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</si>
  <si>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</si>
  <si>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</si>
  <si>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</si>
  <si>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</si>
  <si>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</si>
  <si>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</si>
  <si>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</si>
  <si>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</si>
  <si>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</si>
  <si>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</si>
  <si>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</si>
  <si>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</si>
  <si>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</si>
  <si>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</si>
  <si>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</si>
  <si>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</si>
  <si>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</si>
  <si>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</si>
  <si>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</si>
  <si>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</si>
  <si>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</si>
  <si>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</si>
  <si>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</si>
  <si>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</si>
  <si>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</si>
  <si>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</si>
  <si>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</si>
  <si>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</si>
  <si>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</si>
  <si>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</si>
  <si>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</si>
  <si>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</si>
  <si>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</si>
  <si>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</si>
  <si>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</si>
  <si>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</si>
  <si>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</si>
  <si>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</si>
  <si>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</si>
  <si>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</si>
  <si>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</si>
  <si>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</si>
  <si>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</si>
  <si>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</si>
  <si>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</si>
  <si>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</si>
  <si>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</si>
  <si>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</si>
  <si>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</si>
  <si>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</si>
  <si>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</si>
  <si>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</si>
  <si>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</si>
  <si>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</si>
  <si>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</si>
  <si>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</si>
  <si>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</si>
  <si>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</si>
  <si>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</si>
  <si>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</si>
  <si>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</si>
  <si>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</si>
  <si>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</si>
  <si>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</si>
  <si>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</si>
  <si>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</si>
  <si>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</si>
  <si>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</si>
  <si>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</si>
  <si>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</si>
  <si>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</si>
  <si>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</si>
  <si>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</si>
  <si>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</si>
  <si>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</si>
  <si>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</si>
  <si>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</si>
  <si>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</si>
  <si>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</si>
  <si>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</si>
  <si>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</si>
  <si>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</si>
  <si>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</si>
  <si>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</si>
  <si>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</si>
  <si>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</si>
  <si>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</si>
  <si>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</si>
  <si>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</si>
  <si>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</si>
  <si>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</si>
  <si>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</si>
  <si>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</si>
  <si>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</si>
  <si>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</si>
  <si>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</si>
  <si>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</si>
  <si>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</si>
  <si>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</si>
  <si>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</si>
  <si>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</si>
  <si>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</si>
  <si>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</si>
  <si>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</si>
  <si>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</si>
  <si>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</si>
  <si>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</si>
  <si>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</si>
  <si>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</si>
  <si>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</si>
  <si>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</si>
  <si>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</si>
  <si>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</si>
  <si>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</si>
  <si>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</si>
  <si>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</si>
  <si>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</si>
  <si>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</si>
  <si>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</si>
  <si>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</si>
  <si>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</si>
  <si>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</si>
  <si>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</si>
  <si>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</si>
  <si>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</si>
  <si>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</si>
  <si>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</si>
  <si>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</si>
  <si>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</si>
  <si>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</si>
  <si>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</si>
  <si>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</si>
  <si>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</si>
  <si>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</si>
  <si>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</si>
  <si>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</si>
  <si>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</si>
  <si>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</si>
  <si>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</si>
  <si>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</si>
  <si>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</si>
  <si>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</si>
  <si>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</si>
  <si>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</si>
  <si>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</si>
  <si>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</si>
  <si>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</si>
  <si>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</si>
  <si>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</si>
  <si>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</si>
  <si>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</si>
  <si>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</si>
  <si>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</si>
  <si>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</si>
  <si>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</si>
  <si>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</si>
  <si>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</si>
  <si>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</si>
  <si>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</si>
  <si>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</si>
  <si>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</si>
  <si>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</si>
  <si>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</si>
  <si>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</si>
  <si>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</si>
  <si>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</si>
  <si>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</si>
  <si>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</si>
  <si>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</si>
  <si>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</si>
  <si>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</si>
  <si>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</si>
  <si>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</si>
  <si>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</si>
  <si>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</si>
  <si>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</si>
  <si>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</si>
  <si>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</si>
  <si>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</si>
  <si>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</si>
  <si>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</si>
  <si>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</si>
  <si>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</si>
  <si>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</si>
  <si>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</si>
  <si>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</si>
  <si>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</si>
  <si>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</si>
  <si>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</si>
  <si>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</si>
  <si>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</si>
  <si>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</si>
  <si>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</si>
  <si>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</si>
  <si>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</si>
  <si>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</si>
  <si>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</si>
  <si>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</si>
  <si>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</si>
  <si>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</si>
  <si>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</si>
  <si>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</si>
  <si>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</si>
  <si>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</si>
  <si>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</si>
  <si>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</si>
  <si>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</si>
  <si>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</si>
  <si>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</si>
  <si>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</si>
  <si>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</si>
  <si>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</si>
  <si>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</si>
  <si>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</si>
  <si>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</si>
  <si>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</si>
  <si>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</si>
  <si>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</si>
  <si>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</si>
  <si>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</si>
  <si>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</si>
  <si>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</si>
  <si>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</si>
  <si>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</si>
  <si>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</si>
  <si>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</si>
  <si>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</si>
  <si>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</si>
  <si>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</si>
  <si>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</si>
  <si>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</si>
  <si>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</si>
  <si>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</si>
  <si>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</si>
  <si>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</si>
  <si>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</si>
  <si>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</si>
  <si>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</si>
  <si>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</si>
  <si>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</si>
  <si>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</si>
  <si>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</si>
  <si>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</si>
  <si>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</si>
  <si>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</si>
  <si>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</si>
  <si>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</si>
  <si>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</si>
  <si>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</si>
  <si>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</si>
  <si>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</si>
  <si>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</si>
  <si>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</si>
  <si>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</si>
  <si>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</si>
  <si>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</si>
  <si>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</si>
  <si>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</si>
  <si>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</si>
  <si>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</si>
  <si>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</si>
  <si>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</si>
  <si>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</si>
  <si>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</si>
  <si>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</si>
  <si>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</si>
  <si>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</si>
  <si>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</si>
  <si>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</si>
  <si>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</si>
  <si>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</si>
  <si>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</si>
  <si>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</si>
  <si>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</si>
  <si>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</si>
  <si>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</si>
  <si>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</si>
  <si>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</si>
  <si>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</si>
  <si>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</si>
  <si>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</si>
  <si>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</si>
  <si>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</si>
  <si>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</si>
  <si>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</si>
  <si>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</si>
  <si>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</si>
  <si>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</si>
  <si>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</si>
  <si>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</si>
  <si>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</si>
  <si>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</si>
  <si>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</si>
  <si>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</si>
  <si>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</si>
  <si>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</si>
  <si>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</si>
  <si>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</si>
  <si>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</si>
  <si>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</si>
  <si>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</si>
  <si>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</si>
  <si>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</si>
  <si>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</si>
  <si>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</si>
  <si>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</si>
  <si>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</si>
  <si>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</si>
  <si>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</si>
  <si>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</si>
  <si>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</si>
  <si>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</si>
  <si>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</si>
  <si>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</si>
  <si>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</si>
  <si>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</si>
  <si>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</si>
  <si>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</si>
  <si>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</si>
  <si>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</si>
  <si>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</si>
  <si>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</si>
  <si>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</si>
  <si>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</si>
  <si>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</si>
  <si>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</si>
  <si>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</si>
  <si>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</si>
  <si>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</si>
  <si>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</si>
  <si>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</si>
  <si>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</si>
  <si>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</si>
  <si>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</si>
  <si>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</si>
  <si>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</si>
  <si>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</si>
  <si>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</si>
  <si>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</si>
  <si>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</si>
  <si>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</si>
  <si>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</si>
  <si>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</si>
  <si>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</si>
  <si>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</si>
  <si>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</si>
  <si>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</si>
  <si>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</si>
  <si>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</si>
  <si>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</si>
  <si>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</si>
  <si>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</si>
  <si>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</si>
  <si>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</si>
  <si>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</si>
  <si>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</si>
  <si>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</si>
  <si>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</si>
  <si>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</si>
  <si>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</si>
  <si>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</si>
  <si>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</si>
  <si>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</si>
  <si>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</si>
  <si>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</si>
  <si>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</si>
  <si>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</si>
  <si>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</si>
  <si>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</si>
  <si>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</si>
  <si>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</si>
  <si>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</si>
  <si>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</si>
  <si>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</si>
  <si>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</si>
  <si>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</si>
  <si>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</si>
  <si>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</si>
  <si>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</si>
  <si>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</si>
  <si>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</si>
  <si>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</si>
  <si>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</si>
  <si>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</si>
  <si>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</si>
  <si>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</si>
  <si>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</si>
  <si>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</si>
  <si>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</si>
  <si>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</si>
  <si>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</si>
  <si>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</si>
  <si>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</si>
  <si>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</si>
  <si>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</si>
  <si>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</si>
  <si>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</si>
  <si>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</si>
  <si>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</si>
  <si>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</si>
  <si>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</si>
  <si>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</si>
  <si>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</si>
  <si>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</si>
  <si>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</si>
  <si>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</si>
  <si>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</si>
  <si>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</si>
  <si>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</si>
  <si>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</si>
  <si>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</si>
  <si>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</si>
  <si>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</si>
  <si>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</si>
  <si>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</si>
  <si>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</si>
  <si>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</si>
  <si>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</si>
  <si>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</si>
  <si>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</si>
  <si>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</si>
  <si>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</si>
  <si>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</si>
  <si>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</si>
  <si>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</si>
  <si>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</si>
  <si>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</si>
  <si>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</si>
  <si>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</si>
  <si>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</si>
  <si>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</si>
  <si>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</si>
  <si>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</si>
  <si>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</si>
  <si>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</si>
  <si>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</si>
  <si>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</si>
  <si>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</si>
  <si>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</si>
  <si>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</si>
  <si>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</si>
  <si>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</si>
  <si>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</si>
  <si>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</si>
  <si>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</si>
  <si>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</si>
  <si>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</si>
  <si>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</si>
  <si>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</si>
  <si>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</si>
  <si>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</si>
  <si>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</si>
  <si>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</si>
  <si>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</si>
  <si>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</si>
  <si>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</si>
  <si>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</si>
  <si>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</si>
  <si>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</si>
  <si>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</si>
  <si>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</si>
  <si>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</si>
  <si>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</si>
  <si>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</si>
  <si>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</si>
  <si>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</si>
  <si>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</si>
  <si>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</si>
  <si>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</si>
  <si>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</si>
  <si>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</si>
  <si>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</si>
  <si>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</si>
  <si>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</si>
  <si>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</si>
  <si>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</si>
  <si>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</si>
  <si>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</si>
  <si>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</si>
  <si>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</si>
  <si>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</si>
  <si>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</si>
  <si>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</si>
  <si>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</si>
  <si>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</si>
  <si>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</si>
  <si>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</si>
  <si>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</si>
  <si>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</si>
  <si>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</si>
  <si>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</si>
  <si>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</si>
  <si>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</si>
  <si>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</si>
  <si>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</si>
  <si>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</si>
  <si>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</si>
  <si>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</si>
  <si>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</si>
  <si>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</si>
  <si>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</si>
  <si>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</si>
  <si>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</si>
  <si>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</si>
  <si>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</si>
  <si>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</si>
  <si>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</si>
  <si>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</si>
  <si>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</si>
  <si>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</si>
  <si>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</si>
  <si>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</si>
  <si>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</si>
  <si>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</si>
  <si>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</si>
  <si>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</si>
  <si>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</si>
  <si>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</si>
  <si>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</si>
  <si>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</si>
  <si>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</si>
  <si>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</si>
  <si>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</si>
  <si>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</si>
  <si>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</si>
  <si>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</si>
  <si>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</si>
  <si>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</si>
  <si>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</si>
  <si>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</si>
  <si>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</si>
  <si>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</si>
  <si>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</si>
  <si>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</si>
  <si>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</si>
  <si>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</si>
  <si>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</si>
  <si>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</si>
  <si>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</si>
  <si>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</si>
  <si>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</si>
  <si>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</si>
  <si>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</si>
  <si>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</si>
  <si>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</si>
  <si>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</si>
  <si>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</si>
  <si>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</si>
  <si>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</si>
  <si>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</si>
  <si>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</si>
  <si>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</si>
  <si>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</si>
  <si>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</si>
  <si>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</si>
  <si>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</si>
  <si>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</si>
  <si>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</si>
  <si>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</si>
  <si>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</si>
  <si>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</si>
  <si>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</si>
  <si>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</si>
  <si>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</si>
  <si>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</si>
  <si>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</si>
  <si>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</si>
  <si>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</si>
  <si>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</si>
  <si>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</si>
  <si>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</si>
  <si>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</si>
  <si>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</si>
  <si>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</si>
  <si>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</si>
  <si>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</si>
  <si>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</si>
  <si>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</si>
  <si>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</si>
  <si>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</si>
  <si>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</si>
  <si>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</si>
  <si>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</si>
  <si>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</si>
  <si>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</si>
  <si>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</si>
  <si>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</si>
  <si>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</si>
  <si>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</si>
  <si>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</si>
  <si>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</si>
  <si>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</si>
  <si>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</si>
  <si>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</si>
  <si>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</si>
  <si>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</si>
  <si>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</si>
  <si>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</si>
  <si>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</si>
  <si>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</si>
  <si>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</si>
  <si>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</si>
  <si>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</si>
  <si>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</si>
  <si>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</si>
  <si>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</si>
  <si>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</si>
  <si>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</si>
  <si>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</si>
  <si>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</si>
  <si>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</si>
  <si>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</si>
  <si>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</si>
  <si>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</si>
  <si>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</si>
  <si>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</si>
  <si>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</si>
  <si>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</si>
  <si>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</si>
  <si>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</si>
  <si>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</si>
  <si>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</si>
  <si>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</si>
  <si>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</si>
  <si>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</si>
  <si>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</si>
  <si>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</si>
  <si>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</si>
  <si>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</si>
  <si>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</si>
  <si>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</si>
  <si>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</si>
  <si>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</si>
  <si>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</si>
  <si>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</si>
  <si>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</si>
  <si>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</si>
  <si>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</si>
  <si>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</si>
  <si>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</si>
  <si>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</si>
  <si>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</si>
  <si>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</si>
  <si>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</si>
  <si>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</si>
  <si>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</si>
  <si>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</si>
  <si>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</si>
  <si>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</si>
  <si>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</si>
  <si>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</si>
  <si>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</si>
  <si>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</si>
  <si>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</si>
  <si>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</si>
  <si>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</si>
  <si>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</si>
  <si>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</si>
  <si>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</si>
  <si>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</si>
  <si>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</si>
  <si>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</si>
  <si>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</si>
  <si>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</si>
  <si>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</si>
  <si>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</si>
  <si>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</si>
  <si>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</si>
  <si>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</si>
  <si>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</si>
  <si>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</si>
  <si>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</si>
  <si>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</si>
  <si>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</si>
  <si>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</si>
  <si>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</si>
  <si>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</si>
  <si>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</si>
  <si>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</si>
  <si>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</si>
  <si>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</si>
  <si>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</si>
  <si>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</si>
  <si>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</si>
  <si>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</si>
  <si>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</si>
  <si>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</si>
  <si>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</si>
  <si>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</si>
  <si>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</si>
  <si>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</si>
  <si>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</si>
  <si>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</si>
  <si>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</si>
  <si>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</si>
  <si>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</si>
  <si>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</si>
  <si>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</si>
  <si>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</si>
  <si>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</si>
  <si>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</si>
  <si>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</si>
  <si>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</si>
  <si>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</si>
  <si>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</si>
  <si>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</si>
  <si>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</si>
  <si>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</si>
  <si>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</si>
  <si>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</si>
  <si>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</si>
  <si>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</si>
  <si>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</si>
  <si>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</si>
  <si>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</si>
  <si>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</si>
  <si>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</si>
  <si>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</si>
  <si>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</si>
  <si>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</si>
  <si>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</si>
  <si>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</si>
  <si>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</si>
  <si>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</si>
  <si>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</si>
  <si>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</si>
  <si>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</si>
  <si>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</si>
  <si>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</si>
  <si>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</si>
  <si>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</si>
  <si>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</si>
  <si>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</si>
  <si>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</si>
  <si>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</si>
  <si>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</si>
  <si>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</si>
  <si>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</si>
  <si>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</si>
  <si>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</si>
  <si>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</si>
  <si>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</si>
  <si>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</si>
  <si>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</si>
  <si>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</si>
  <si>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</si>
  <si>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</si>
  <si>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</si>
  <si>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</si>
  <si>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</si>
  <si>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</si>
  <si>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</si>
  <si>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</si>
  <si>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</si>
  <si>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</si>
  <si>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</si>
  <si>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</si>
  <si>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</si>
  <si>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</si>
  <si>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</si>
  <si>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</si>
  <si>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</si>
  <si>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</si>
  <si>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</si>
  <si>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</si>
  <si>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</si>
  <si>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</si>
  <si>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</si>
  <si>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</si>
  <si>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</si>
  <si>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</si>
  <si>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</si>
  <si>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</si>
  <si>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</si>
  <si>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</si>
  <si>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</si>
  <si>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</si>
  <si>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</si>
  <si>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</si>
  <si>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</si>
  <si>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</si>
  <si>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</si>
  <si>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</si>
  <si>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</si>
  <si>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</si>
  <si>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</si>
  <si>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</si>
  <si>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</si>
  <si>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</si>
  <si>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</si>
  <si>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</si>
  <si>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</si>
  <si>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</si>
  <si>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</si>
  <si>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</si>
  <si>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</si>
  <si>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</si>
  <si>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</si>
  <si>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</si>
  <si>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</si>
  <si>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</si>
  <si>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</si>
  <si>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</si>
  <si>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</si>
  <si>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</si>
  <si>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</si>
  <si>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</si>
  <si>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</si>
  <si>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</si>
  <si>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</si>
  <si>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</si>
  <si>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</si>
  <si>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</si>
  <si>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</si>
  <si>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</si>
  <si>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</si>
  <si>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</si>
  <si>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</si>
  <si>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</si>
  <si>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</si>
  <si>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</si>
  <si>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</si>
  <si>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</si>
  <si>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</si>
  <si>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</si>
  <si>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</si>
  <si>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</si>
  <si>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</si>
  <si>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</si>
  <si>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</si>
  <si>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</si>
  <si>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</si>
  <si>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</si>
  <si>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</si>
  <si>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</si>
  <si>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</si>
  <si>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</si>
  <si>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</si>
  <si>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</si>
  <si>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</si>
  <si>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</si>
  <si>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</si>
  <si>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</si>
  <si>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</si>
  <si>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</si>
  <si>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</si>
  <si>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</si>
  <si>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</si>
  <si>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</si>
  <si>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</si>
  <si>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</si>
  <si>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</si>
  <si>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</si>
  <si>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</si>
  <si>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</si>
  <si>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</si>
  <si>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</si>
  <si>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</si>
  <si>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</si>
  <si>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</si>
  <si>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</si>
  <si>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</si>
  <si>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</si>
  <si>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</si>
  <si>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</si>
  <si>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</si>
  <si>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</si>
  <si>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</si>
  <si>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</si>
  <si>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</si>
  <si>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</si>
  <si>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</si>
  <si>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</si>
  <si>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</si>
  <si>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</si>
  <si>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</si>
  <si>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</si>
  <si>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</si>
  <si>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</si>
  <si>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</si>
  <si>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</si>
  <si>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</si>
  <si>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</si>
  <si>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</si>
  <si>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</si>
  <si>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</si>
  <si>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</si>
  <si>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</si>
  <si>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</si>
  <si>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</si>
  <si>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</si>
  <si>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</si>
  <si>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</si>
  <si>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</si>
  <si>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</si>
  <si>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</si>
  <si>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</si>
  <si>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</si>
  <si>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</si>
  <si>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</si>
  <si>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</si>
  <si>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</si>
  <si>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</si>
  <si>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</si>
  <si>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</si>
  <si>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</si>
  <si>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</si>
  <si>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</si>
  <si>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</si>
  <si>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</si>
  <si>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</si>
  <si>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</si>
  <si>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</si>
  <si>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</si>
  <si>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</si>
  <si>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</si>
  <si>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</si>
  <si>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</si>
  <si>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</si>
  <si>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</si>
  <si>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</si>
  <si>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</si>
  <si>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</si>
  <si>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</si>
  <si>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</si>
  <si>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</si>
  <si>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</si>
  <si>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</si>
  <si>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</si>
  <si>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</si>
  <si>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</si>
  <si>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</si>
  <si>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</si>
  <si>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</si>
  <si>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</si>
  <si>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</si>
  <si>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</si>
  <si>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</si>
  <si>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</si>
  <si>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</si>
  <si>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</si>
  <si>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</si>
  <si>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</si>
  <si>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</si>
  <si>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</si>
  <si>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</si>
  <si>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</si>
  <si>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</si>
  <si>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</si>
  <si>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</si>
  <si>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</si>
  <si>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</si>
  <si>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</si>
  <si>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</si>
  <si>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</si>
  <si>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</si>
  <si>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</si>
  <si>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</si>
  <si>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</si>
  <si>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</si>
  <si>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</si>
  <si>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</si>
  <si>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</si>
  <si>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</si>
  <si>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</si>
  <si>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</si>
  <si>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</si>
  <si>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</si>
  <si>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</si>
  <si>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</si>
  <si>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</si>
  <si>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</si>
  <si>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</si>
  <si>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</si>
  <si>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</si>
  <si>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</si>
  <si>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</si>
  <si>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</si>
  <si>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</si>
  <si>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</si>
  <si>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</si>
  <si>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</si>
  <si>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</si>
  <si>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</si>
  <si>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</si>
  <si>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</si>
  <si>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</si>
  <si>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</si>
  <si>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</si>
  <si>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</si>
  <si>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</si>
  <si>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</si>
  <si>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</si>
  <si>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</si>
  <si>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</si>
  <si>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</si>
  <si>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</si>
  <si>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</si>
  <si>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</si>
  <si>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</si>
  <si>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</si>
  <si>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</si>
  <si>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</si>
  <si>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</si>
  <si>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</si>
  <si>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</si>
  <si>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</si>
  <si>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</si>
  <si>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</si>
  <si>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</si>
  <si>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</si>
  <si>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</si>
  <si>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</si>
  <si>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</si>
  <si>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</si>
  <si>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</si>
  <si>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</si>
  <si>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</si>
  <si>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</si>
  <si>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</si>
  <si>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</si>
  <si>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</si>
  <si>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</si>
  <si>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</si>
  <si>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</si>
  <si>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</si>
  <si>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</si>
  <si>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</si>
  <si>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</si>
  <si>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</si>
  <si>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</si>
  <si>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</si>
  <si>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</si>
  <si>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</si>
  <si>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</si>
  <si>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</si>
  <si>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</si>
  <si>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</si>
  <si>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</si>
  <si>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</si>
  <si>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</si>
  <si>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</si>
  <si>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</si>
  <si>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</si>
  <si>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</si>
  <si>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</si>
  <si>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</si>
  <si>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</si>
  <si>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</si>
  <si>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</si>
  <si>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</si>
  <si>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</si>
  <si>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</si>
  <si>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</si>
  <si>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</si>
  <si>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</si>
  <si>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</si>
  <si>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</si>
  <si>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</si>
  <si>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</si>
  <si>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</si>
  <si>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</si>
  <si>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</si>
  <si>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</si>
  <si>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</si>
  <si>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</si>
  <si>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</si>
  <si>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</si>
  <si>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</si>
  <si>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</si>
  <si>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</si>
  <si>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</si>
  <si>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</si>
  <si>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</si>
  <si>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</si>
  <si>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</si>
  <si>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</si>
  <si>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</si>
  <si>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</si>
  <si>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</si>
  <si>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</si>
  <si>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</si>
  <si>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</si>
  <si>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</si>
  <si>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</si>
  <si>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</si>
  <si>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</si>
  <si>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</si>
  <si>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</si>
  <si>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</si>
  <si>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</si>
  <si>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</si>
  <si>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</si>
  <si>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</si>
  <si>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</si>
  <si>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</si>
  <si>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</si>
  <si>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</si>
  <si>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</si>
  <si>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</si>
  <si>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</si>
  <si>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</si>
  <si>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</si>
  <si>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</si>
  <si>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</si>
  <si>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</si>
  <si>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</si>
  <si>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</si>
  <si>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</si>
  <si>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</si>
  <si>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</si>
  <si>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</si>
  <si>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</si>
  <si>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</si>
  <si>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</si>
  <si>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</si>
  <si>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</si>
  <si>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</si>
  <si>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</si>
  <si>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</si>
  <si>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</si>
  <si>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</si>
  <si>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</si>
  <si>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</si>
  <si>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</si>
  <si>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</si>
  <si>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</si>
  <si>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</si>
  <si>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</si>
  <si>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</si>
  <si>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</si>
  <si>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</si>
  <si>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</si>
  <si>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</si>
  <si>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</si>
  <si>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</si>
  <si>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</si>
  <si>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</si>
  <si>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</si>
  <si>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</si>
  <si>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</si>
  <si>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</si>
  <si>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</si>
  <si>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</si>
  <si>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</si>
  <si>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</si>
  <si>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</si>
  <si>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</si>
  <si>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</si>
  <si>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</si>
  <si>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</si>
  <si>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</si>
  <si>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</si>
  <si>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</si>
  <si>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</si>
  <si>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</si>
  <si>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</si>
  <si>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</si>
  <si>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</si>
  <si>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</si>
  <si>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</si>
  <si>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</si>
  <si>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</si>
  <si>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</si>
  <si>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</si>
  <si>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</si>
  <si>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</si>
  <si>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</si>
  <si>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</si>
  <si>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</si>
  <si>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</si>
  <si>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</si>
  <si>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</si>
  <si>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</si>
  <si>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</si>
  <si>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</si>
  <si>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</si>
  <si>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</si>
  <si>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</si>
  <si>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</si>
  <si>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</si>
  <si>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</si>
  <si>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</si>
  <si>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</si>
  <si>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</si>
  <si>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</si>
  <si>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</si>
  <si>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</si>
  <si>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</si>
  <si>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</si>
  <si>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</si>
  <si>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</si>
  <si>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</si>
  <si>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</si>
  <si>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</si>
  <si>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</si>
  <si>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</si>
  <si>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</si>
  <si>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</si>
  <si>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</si>
  <si>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</si>
  <si>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</si>
  <si>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</si>
  <si>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</si>
  <si>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</si>
  <si>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</si>
  <si>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</si>
  <si>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</si>
  <si>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</si>
  <si>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</si>
  <si>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</si>
  <si>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</si>
  <si>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</si>
  <si>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</si>
  <si>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</si>
  <si>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</si>
  <si>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</si>
  <si>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</si>
  <si>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</si>
  <si>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</si>
  <si>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</si>
  <si>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</si>
  <si>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</si>
  <si>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</si>
  <si>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</si>
  <si>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</si>
  <si>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</si>
  <si>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</si>
  <si>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</si>
  <si>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</si>
  <si>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</si>
  <si>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</si>
  <si>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</si>
  <si>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</si>
  <si>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</si>
  <si>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</si>
  <si>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</si>
  <si>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</si>
  <si>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</si>
  <si>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</si>
  <si>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</si>
  <si>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</si>
  <si>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</si>
  <si>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</si>
  <si>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</si>
  <si>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</si>
  <si>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</si>
  <si>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</si>
  <si>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</si>
  <si>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</si>
  <si>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</si>
  <si>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</si>
  <si>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</si>
  <si>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</si>
  <si>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</si>
  <si>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</si>
  <si>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</si>
  <si>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</si>
  <si>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</si>
  <si>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</si>
  <si>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</si>
  <si>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</si>
  <si>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</si>
  <si>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</si>
  <si>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</si>
  <si>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</si>
  <si>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</si>
  <si>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</si>
  <si>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</si>
  <si>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</si>
  <si>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</si>
  <si>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</si>
  <si>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</si>
  <si>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</si>
  <si>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</si>
  <si>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</si>
  <si>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</si>
  <si>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</si>
  <si>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</si>
  <si>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</si>
  <si>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</si>
  <si>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</si>
  <si>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</si>
  <si>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</si>
  <si>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</si>
  <si>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</si>
  <si>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</si>
  <si>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</si>
  <si>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</si>
  <si>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</si>
  <si>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</si>
  <si>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</si>
  <si>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</si>
  <si>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</si>
  <si>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</si>
  <si>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</si>
  <si>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</si>
  <si>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</si>
  <si>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</si>
  <si>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</si>
  <si>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</si>
  <si>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</si>
  <si>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</si>
  <si>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</si>
  <si>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</si>
  <si>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</si>
  <si>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</si>
  <si>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</si>
  <si>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</si>
  <si>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</si>
  <si>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</si>
  <si>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</si>
  <si>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</si>
  <si>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</si>
  <si>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</si>
  <si>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</si>
  <si>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</si>
  <si>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</si>
  <si>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</si>
  <si>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</si>
  <si>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</si>
  <si>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</si>
  <si>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</si>
  <si>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</si>
  <si>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</si>
  <si>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</si>
  <si>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</si>
  <si>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</si>
  <si>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</si>
  <si>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</si>
  <si>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</si>
  <si>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</si>
  <si>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</si>
  <si>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</si>
  <si>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</si>
  <si>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</si>
  <si>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</si>
  <si>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</si>
  <si>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</si>
  <si>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</si>
  <si>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</si>
  <si>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</si>
  <si>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</si>
  <si>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</si>
  <si>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</si>
  <si>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</si>
  <si>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</si>
  <si>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</si>
  <si>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</si>
  <si>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</si>
  <si>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</si>
  <si>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</si>
  <si>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</si>
  <si>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</si>
  <si>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</si>
  <si>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</si>
  <si>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</si>
  <si>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</si>
  <si>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</si>
  <si>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</si>
  <si>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</si>
  <si>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</si>
  <si>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</si>
  <si>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</si>
  <si>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</si>
  <si>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</si>
  <si>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</si>
  <si>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</si>
  <si>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</si>
  <si>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</si>
  <si>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</si>
  <si>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</si>
  <si>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</si>
  <si>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</si>
  <si>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</si>
  <si>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</si>
  <si>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</si>
  <si>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</si>
  <si>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</si>
  <si>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</si>
  <si>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</si>
  <si>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</si>
  <si>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</si>
  <si>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</si>
  <si>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</si>
  <si>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</si>
  <si>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</si>
  <si>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</si>
  <si>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</si>
  <si>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</si>
  <si>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</si>
  <si>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</si>
  <si>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</si>
  <si>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</si>
  <si>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</si>
  <si>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</si>
  <si>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</si>
  <si>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</si>
  <si>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</si>
  <si>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</si>
  <si>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</si>
  <si>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</si>
  <si>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</si>
  <si>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</si>
  <si>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</si>
  <si>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</si>
  <si>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</si>
  <si>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</si>
  <si>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</si>
  <si>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</si>
  <si>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</si>
  <si>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</si>
  <si>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</si>
  <si>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</si>
  <si>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</si>
  <si>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</si>
  <si>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</si>
  <si>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</si>
  <si>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</si>
  <si>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</si>
  <si>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</si>
  <si>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</si>
  <si>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</si>
  <si>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</si>
  <si>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</si>
  <si>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</si>
  <si>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</si>
  <si>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</si>
  <si>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</si>
  <si>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</si>
  <si>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</si>
  <si>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</si>
  <si>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</si>
  <si>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</si>
  <si>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</si>
  <si>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</si>
  <si>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</si>
  <si>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</si>
  <si>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</si>
  <si>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</si>
  <si>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</si>
  <si>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</si>
  <si>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</si>
  <si>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</si>
  <si>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</si>
  <si>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</si>
  <si>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</si>
  <si>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</si>
  <si>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</si>
  <si>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</si>
  <si>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</si>
  <si>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</si>
  <si>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</si>
  <si>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</si>
  <si>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</si>
  <si>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</si>
  <si>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</si>
  <si>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</si>
  <si>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</si>
  <si>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</si>
  <si>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</si>
  <si>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</si>
  <si>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</si>
  <si>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</si>
  <si>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</si>
  <si>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</si>
  <si>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</si>
  <si>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</si>
  <si>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</si>
  <si>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</si>
  <si>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</si>
  <si>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</si>
  <si>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</si>
  <si>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</si>
  <si>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</si>
  <si>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</si>
  <si>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</si>
  <si>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</si>
  <si>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</si>
  <si>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</si>
  <si>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</si>
  <si>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</si>
  <si>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</si>
  <si>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</si>
  <si>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</si>
  <si>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</si>
  <si>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</si>
  <si>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</si>
  <si>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</si>
  <si>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</si>
  <si>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</si>
  <si>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</si>
  <si>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</si>
  <si>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</si>
  <si>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</si>
  <si>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</si>
  <si>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</si>
  <si>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</si>
  <si>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</si>
  <si>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</si>
  <si>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</si>
  <si>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</si>
  <si>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</si>
  <si>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</si>
  <si>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</si>
  <si>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</si>
  <si>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</si>
  <si>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</si>
  <si>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</si>
  <si>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</si>
  <si>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</si>
  <si>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</si>
  <si>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</si>
  <si>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</si>
  <si>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</si>
  <si>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</si>
  <si>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</si>
  <si>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</si>
  <si>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</si>
  <si>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</si>
  <si>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</si>
  <si>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</si>
  <si>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</si>
  <si>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</si>
  <si>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</si>
  <si>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</si>
  <si>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</si>
  <si>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</si>
  <si>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</si>
  <si>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</si>
  <si>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</si>
  <si>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</si>
  <si>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</si>
  <si>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</si>
  <si>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</si>
  <si>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</si>
  <si>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</si>
  <si>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</si>
  <si>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</si>
  <si>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</si>
  <si>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</si>
  <si>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</si>
  <si>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</si>
  <si>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</si>
  <si>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</si>
  <si>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</si>
  <si>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</si>
  <si>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</si>
  <si>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</si>
  <si>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</si>
  <si>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</si>
  <si>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</si>
  <si>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</si>
  <si>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</si>
  <si>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</si>
  <si>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</si>
  <si>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</si>
  <si>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</si>
  <si>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</si>
  <si>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</si>
  <si>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</si>
  <si>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</si>
  <si>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</si>
  <si>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</si>
  <si>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</si>
  <si>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</si>
  <si>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</si>
  <si>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</si>
  <si>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</si>
  <si>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</si>
  <si>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</si>
  <si>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</si>
  <si>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</si>
  <si>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</si>
  <si>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</si>
  <si>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</si>
  <si>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</si>
  <si>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</si>
  <si>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</si>
  <si>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</si>
  <si>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</si>
  <si>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</si>
  <si>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</si>
  <si>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</si>
  <si>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</si>
  <si>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</si>
  <si>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</si>
  <si>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</si>
  <si>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</si>
  <si>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</si>
  <si>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</si>
  <si>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</si>
  <si>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</si>
  <si>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</si>
  <si>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</si>
  <si>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</si>
  <si>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</si>
  <si>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</si>
  <si>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</si>
  <si>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</si>
  <si>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</si>
  <si>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</si>
  <si>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</si>
  <si>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</si>
  <si>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</si>
  <si>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</si>
  <si>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</si>
  <si>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</si>
  <si>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</si>
  <si>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</si>
  <si>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</si>
  <si>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</si>
  <si>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</si>
  <si>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</si>
  <si>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</si>
  <si>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</si>
  <si>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</si>
  <si>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</si>
  <si>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</si>
  <si>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</si>
  <si>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</si>
  <si>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</si>
  <si>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</si>
  <si>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</si>
  <si>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</si>
  <si>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</si>
  <si>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</si>
  <si>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</si>
  <si>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</si>
  <si>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</si>
  <si>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</si>
  <si>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</si>
  <si>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</si>
  <si>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</si>
  <si>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</si>
  <si>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</si>
  <si>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</si>
  <si>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</si>
  <si>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</si>
  <si>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</si>
  <si>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</si>
  <si>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</si>
  <si>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</si>
  <si>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</si>
  <si>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</si>
  <si>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</si>
  <si>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</si>
  <si>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</si>
  <si>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</si>
  <si>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</si>
  <si>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</si>
  <si>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</si>
  <si>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</si>
  <si>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</si>
  <si>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</si>
  <si>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</si>
  <si>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</si>
  <si>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</si>
  <si>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</si>
  <si>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</si>
  <si>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</si>
  <si>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</si>
  <si>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</si>
  <si>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</si>
  <si>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</si>
  <si>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</si>
  <si>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</si>
  <si>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</si>
  <si>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</si>
  <si>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</si>
  <si>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</si>
  <si>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</si>
  <si>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</si>
  <si>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</si>
  <si>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</si>
  <si>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</si>
  <si>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</si>
  <si>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</si>
  <si>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</si>
  <si>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</si>
  <si>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</si>
  <si>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</si>
  <si>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</si>
  <si>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</si>
  <si>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</si>
  <si>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</si>
  <si>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</si>
  <si>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</si>
  <si>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</si>
  <si>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</si>
  <si>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</si>
  <si>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</si>
  <si>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</si>
  <si>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</si>
  <si>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</si>
  <si>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</si>
  <si>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</si>
  <si>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</si>
  <si>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</si>
  <si>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</si>
  <si>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</si>
  <si>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</si>
  <si>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</si>
  <si>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</si>
  <si>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</si>
  <si>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</si>
  <si>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</si>
  <si>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</si>
  <si>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</si>
  <si>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</si>
  <si>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</si>
  <si>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</si>
  <si>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</si>
  <si>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</si>
  <si>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</si>
  <si>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</si>
  <si>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</si>
  <si>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</si>
  <si>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</si>
  <si>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</si>
  <si>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</si>
  <si>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</si>
  <si>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</si>
  <si>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</si>
  <si>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</si>
  <si>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</si>
  <si>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</si>
  <si>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</si>
  <si>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</si>
  <si>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</si>
  <si>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</si>
  <si>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</si>
  <si>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</si>
  <si>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</si>
  <si>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</si>
  <si>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</si>
  <si>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</si>
  <si>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</si>
  <si>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</si>
  <si>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</si>
  <si>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</si>
  <si>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</si>
  <si>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</si>
  <si>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</si>
  <si>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</si>
  <si>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</si>
  <si>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</si>
  <si>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</si>
  <si>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</si>
  <si>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</si>
  <si>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</si>
  <si>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</si>
  <si>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</si>
  <si>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</si>
  <si>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</si>
  <si>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</si>
  <si>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</si>
  <si>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</si>
  <si>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</si>
  <si>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</si>
  <si>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</si>
  <si>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</si>
  <si>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</si>
  <si>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</si>
  <si>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</si>
  <si>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</si>
  <si>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</si>
  <si>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</si>
  <si>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</si>
  <si>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</si>
  <si>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</si>
  <si>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</si>
  <si>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</si>
  <si>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</si>
  <si>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</si>
  <si>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</si>
  <si>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</si>
  <si>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</si>
  <si>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</si>
  <si>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</si>
  <si>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</si>
  <si>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</si>
  <si>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</si>
  <si>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</si>
  <si>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</si>
  <si>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</si>
  <si>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</si>
  <si>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</si>
  <si>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</si>
  <si>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</si>
  <si>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</si>
  <si>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</si>
  <si>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</si>
  <si>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</si>
  <si>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</si>
  <si>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</si>
  <si>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</si>
  <si>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</si>
  <si>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</si>
  <si>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</si>
  <si>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</si>
  <si>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</si>
  <si>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</si>
  <si>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</si>
  <si>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</si>
  <si>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</si>
  <si>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</si>
  <si>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</si>
  <si>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</si>
  <si>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</si>
  <si>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</si>
  <si>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</si>
  <si>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</si>
  <si>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</si>
  <si>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</si>
  <si>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</si>
  <si>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</si>
  <si>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</si>
  <si>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</si>
  <si>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</si>
  <si>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</si>
  <si>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</si>
  <si>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</si>
  <si>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</si>
  <si>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</si>
  <si>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</si>
  <si>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</si>
  <si>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</si>
  <si>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</si>
  <si>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</si>
  <si>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</si>
  <si>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</si>
  <si>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</si>
  <si>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</si>
  <si>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</si>
  <si>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</si>
  <si>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</si>
  <si>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</si>
  <si>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</si>
  <si>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</si>
  <si>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</si>
  <si>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</si>
  <si>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</si>
  <si>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</si>
  <si>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</si>
  <si>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</si>
  <si>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</si>
  <si>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</si>
  <si>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</si>
  <si>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</si>
  <si>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</si>
  <si>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</si>
  <si>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</si>
  <si>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</si>
  <si>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</si>
  <si>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</si>
  <si>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</si>
  <si>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</si>
  <si>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</si>
  <si>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</si>
  <si>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</si>
  <si>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</si>
  <si>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</si>
  <si>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</si>
  <si>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</si>
  <si>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</si>
  <si>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</si>
  <si>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</si>
  <si>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</si>
  <si>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</si>
  <si>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</si>
  <si>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</si>
  <si>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</si>
  <si>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</si>
  <si>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</si>
  <si>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</si>
  <si>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</si>
  <si>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</si>
  <si>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</si>
  <si>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</si>
  <si>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</si>
  <si>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</si>
  <si>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</si>
  <si>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</si>
  <si>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</si>
  <si>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</si>
  <si>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</si>
  <si>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</si>
  <si>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</si>
  <si>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</si>
  <si>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</si>
  <si>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</si>
  <si>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</si>
  <si>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</si>
  <si>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</si>
  <si>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</si>
  <si>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</si>
  <si>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</si>
  <si>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</si>
  <si>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</si>
  <si>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</si>
  <si>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</si>
  <si>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</si>
  <si>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</si>
  <si>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</si>
  <si>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</si>
  <si>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</si>
  <si>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</si>
  <si>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</si>
  <si>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</si>
  <si>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</si>
  <si>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</si>
  <si>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</si>
  <si>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</si>
  <si>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</si>
  <si>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</si>
  <si>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</si>
  <si>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</si>
  <si>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</si>
  <si>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</si>
  <si>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</si>
  <si>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</si>
  <si>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</si>
  <si>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</si>
  <si>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</si>
  <si>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</si>
  <si>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</si>
  <si>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</si>
  <si>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</si>
  <si>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</si>
  <si>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</si>
  <si>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</si>
  <si>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</si>
  <si>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</si>
  <si>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</si>
  <si>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</si>
  <si>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</si>
  <si>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</si>
  <si>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</si>
  <si>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</si>
  <si>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</si>
  <si>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</si>
  <si>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</si>
  <si>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</si>
  <si>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</si>
  <si>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</si>
  <si>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</si>
  <si>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</si>
  <si>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</si>
  <si>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</si>
  <si>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</si>
  <si>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</si>
  <si>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</si>
  <si>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</si>
  <si>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</si>
  <si>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</si>
  <si>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</si>
  <si>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</si>
  <si>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</si>
  <si>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</si>
  <si>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</si>
  <si>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</si>
  <si>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</si>
  <si>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</si>
  <si>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</si>
  <si>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</si>
  <si>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</si>
  <si>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</si>
  <si>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</si>
  <si>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</si>
  <si>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</si>
  <si>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</si>
  <si>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</si>
  <si>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</si>
  <si>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</si>
  <si>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</si>
  <si>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</si>
  <si>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</si>
  <si>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</si>
  <si>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</si>
  <si>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</si>
  <si>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</si>
  <si>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</si>
  <si>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</si>
  <si>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</si>
  <si>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</si>
  <si>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</si>
  <si>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</si>
  <si>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</si>
  <si>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</si>
  <si>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</si>
  <si>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</si>
  <si>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</si>
  <si>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</si>
  <si>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</si>
  <si>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</si>
  <si>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</si>
  <si>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</si>
  <si>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</si>
  <si>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</si>
  <si>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</si>
  <si>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</si>
  <si>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</si>
  <si>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</si>
  <si>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</si>
  <si>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</si>
  <si>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</si>
  <si>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</si>
  <si>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</si>
  <si>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</si>
  <si>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</si>
  <si>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</si>
  <si>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</si>
  <si>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</si>
  <si>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</si>
  <si>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</si>
  <si>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</si>
  <si>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</si>
  <si>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</si>
  <si>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</si>
  <si>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</si>
  <si>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</si>
  <si>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</si>
  <si>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</si>
  <si>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</si>
  <si>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</si>
  <si>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</si>
  <si>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</si>
  <si>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</si>
  <si>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</si>
  <si>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</si>
  <si>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</si>
  <si>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</si>
  <si>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</si>
  <si>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</si>
  <si>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</si>
  <si>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</si>
  <si>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</si>
  <si>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</si>
  <si>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</si>
  <si>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</si>
  <si>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</si>
  <si>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</si>
  <si>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</si>
  <si>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</si>
  <si>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</si>
  <si>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</si>
  <si>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</si>
  <si>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</si>
  <si>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</si>
  <si>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</si>
  <si>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</si>
  <si>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</si>
  <si>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</si>
  <si>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</si>
  <si>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</si>
  <si>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</si>
  <si>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</si>
  <si>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</si>
  <si>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</si>
  <si>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</si>
  <si>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</si>
  <si>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</si>
  <si>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</si>
  <si>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</si>
  <si>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</si>
  <si>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</si>
  <si>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</si>
  <si>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</si>
  <si>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</si>
  <si>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</si>
  <si>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</si>
  <si>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</si>
  <si>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</si>
  <si>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</si>
  <si>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</si>
  <si>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</si>
  <si>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</si>
  <si>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</si>
  <si>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</si>
  <si>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</si>
  <si>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</si>
  <si>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</si>
  <si>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</si>
  <si>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</si>
  <si>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</si>
  <si>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</si>
  <si>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</si>
  <si>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</si>
  <si>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</si>
  <si>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</si>
  <si>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</si>
  <si>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</si>
  <si>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</si>
  <si>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</si>
  <si>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</si>
  <si>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</si>
  <si>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</si>
  <si>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</si>
  <si>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</si>
  <si>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</si>
  <si>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</si>
  <si>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</si>
  <si>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</si>
  <si>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</si>
  <si>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</si>
  <si>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</si>
  <si>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</si>
  <si>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</si>
  <si>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</si>
  <si>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</si>
  <si>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</si>
  <si>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</si>
  <si>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</si>
  <si>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</si>
  <si>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</si>
  <si>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</si>
  <si>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</si>
  <si>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</si>
  <si>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</si>
  <si>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</si>
  <si>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</si>
  <si>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</si>
  <si>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</si>
  <si>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</si>
  <si>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</si>
  <si>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</si>
  <si>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</si>
  <si>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</si>
  <si>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</si>
  <si>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</si>
  <si>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</si>
  <si>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</si>
  <si>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</si>
  <si>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</si>
  <si>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</si>
  <si>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</si>
  <si>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</si>
  <si>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</si>
  <si>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</si>
  <si>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</si>
  <si>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</si>
  <si>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</si>
  <si>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</si>
  <si>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</si>
  <si>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</si>
  <si>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</si>
  <si>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</si>
  <si>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</si>
  <si>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</si>
  <si>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</si>
  <si>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</si>
  <si>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</si>
  <si>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</si>
  <si>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</si>
  <si>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</si>
  <si>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</si>
  <si>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</si>
  <si>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</si>
  <si>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</si>
  <si>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</si>
  <si>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</si>
  <si>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</si>
  <si>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</si>
  <si>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</si>
  <si>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</si>
  <si>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</si>
  <si>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</si>
  <si>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</si>
  <si>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</si>
  <si>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</si>
  <si>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</si>
  <si>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</si>
  <si>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</si>
  <si>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</si>
  <si>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</si>
  <si>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</si>
  <si>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</si>
  <si>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</si>
  <si>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</si>
  <si>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</si>
  <si>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</si>
  <si>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</si>
  <si>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</si>
  <si>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</si>
  <si>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</si>
  <si>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</si>
  <si>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</si>
  <si>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</si>
  <si>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</si>
  <si>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</si>
  <si>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</si>
  <si>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</si>
  <si>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</si>
  <si>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</si>
  <si>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</si>
  <si>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</si>
  <si>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</si>
  <si>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</si>
  <si>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</si>
  <si>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</si>
  <si>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</si>
  <si>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</si>
  <si>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</si>
  <si>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</si>
  <si>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</si>
  <si>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</si>
  <si>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</si>
  <si>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</si>
  <si>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</si>
  <si>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</si>
  <si>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</si>
  <si>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</si>
  <si>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</si>
  <si>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</si>
  <si>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</si>
  <si>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</si>
  <si>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</si>
  <si>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</si>
  <si>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</si>
  <si>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</si>
  <si>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</si>
  <si>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</si>
  <si>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</si>
  <si>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</si>
  <si>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</si>
  <si>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</si>
  <si>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</si>
  <si>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</si>
  <si>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</si>
  <si>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</si>
  <si>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</si>
  <si>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</si>
  <si>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</si>
  <si>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</si>
  <si>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</si>
  <si>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</si>
  <si>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</si>
  <si>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</si>
  <si>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</si>
  <si>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</si>
  <si>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</si>
  <si>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</si>
  <si>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</si>
  <si>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</si>
  <si>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</si>
  <si>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</si>
  <si>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</si>
  <si>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</si>
  <si>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</si>
  <si>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</si>
  <si>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</si>
  <si>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</si>
  <si>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</si>
  <si>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</si>
  <si>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</si>
  <si>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</si>
  <si>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</si>
  <si>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</si>
  <si>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</si>
  <si>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</si>
  <si>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</si>
  <si>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</si>
  <si>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</si>
  <si>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</si>
  <si>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</si>
  <si>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</si>
  <si>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</si>
  <si>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</si>
  <si>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</si>
  <si>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</si>
  <si>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</si>
  <si>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</si>
  <si>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</si>
  <si>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</si>
  <si>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</si>
  <si>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</si>
  <si>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</si>
  <si>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</si>
  <si>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</si>
  <si>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</si>
  <si>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</si>
  <si>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</si>
  <si>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</si>
  <si>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</si>
  <si>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</si>
  <si>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</si>
  <si>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</si>
  <si>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</si>
  <si>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</si>
  <si>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</si>
  <si>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</si>
  <si>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</si>
  <si>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</si>
  <si>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</si>
  <si>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</si>
  <si>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</si>
  <si>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</si>
  <si>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</si>
  <si>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</si>
  <si>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</si>
  <si>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</si>
  <si>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</si>
  <si>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</si>
  <si>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</si>
  <si>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</si>
  <si>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</si>
  <si>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</si>
  <si>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</si>
  <si>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</si>
  <si>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</si>
  <si>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</si>
  <si>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</si>
  <si>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</si>
  <si>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</si>
  <si>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</si>
  <si>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</si>
  <si>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</si>
  <si>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</si>
  <si>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</si>
  <si>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</si>
  <si>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</si>
  <si>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</si>
  <si>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</si>
  <si>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</si>
  <si>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</si>
  <si>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</si>
  <si>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</si>
  <si>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</si>
  <si>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</si>
  <si>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</si>
  <si>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</si>
  <si>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</si>
  <si>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</si>
  <si>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</si>
  <si>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</si>
  <si>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</si>
  <si>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</si>
  <si>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</si>
  <si>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</si>
  <si>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</si>
  <si>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</si>
  <si>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</si>
  <si>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</si>
  <si>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</si>
  <si>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</si>
  <si>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</si>
  <si>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</si>
  <si>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</si>
  <si>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</si>
  <si>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</si>
  <si>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</si>
  <si>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</si>
  <si>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</si>
  <si>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</si>
  <si>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</si>
  <si>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</si>
  <si>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</si>
  <si>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</si>
  <si>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</si>
  <si>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</si>
  <si>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</si>
  <si>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</si>
  <si>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</si>
  <si>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</si>
  <si>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</si>
  <si>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</si>
  <si>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</si>
  <si>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</si>
  <si>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</si>
  <si>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</si>
  <si>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</si>
  <si>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</si>
  <si>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</si>
  <si>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</si>
  <si>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</si>
  <si>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</si>
  <si>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</si>
  <si>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</si>
  <si>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</si>
  <si>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</si>
  <si>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</si>
  <si>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</si>
  <si>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</si>
  <si>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</si>
  <si>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</si>
  <si>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</si>
  <si>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</si>
  <si>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</si>
  <si>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</si>
  <si>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</si>
  <si>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</si>
  <si>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</si>
  <si>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</si>
  <si>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</si>
  <si>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</si>
  <si>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</si>
  <si>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</si>
  <si>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</si>
  <si>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</si>
  <si>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</si>
  <si>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</si>
  <si>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</si>
  <si>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</si>
  <si>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</si>
  <si>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</si>
  <si>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</si>
  <si>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</si>
  <si>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</si>
  <si>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</si>
  <si>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</si>
  <si>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</si>
  <si>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</si>
  <si>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</si>
  <si>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</si>
  <si>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</si>
  <si>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</si>
  <si>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</si>
  <si>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</si>
  <si>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</si>
  <si>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</si>
  <si>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</si>
  <si>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</si>
  <si>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</si>
  <si>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</si>
  <si>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</si>
  <si>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</si>
  <si>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</si>
  <si>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</si>
  <si>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</si>
  <si>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</si>
  <si>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</si>
  <si>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</si>
  <si>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</si>
  <si>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</si>
  <si>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</si>
  <si>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</si>
  <si>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</si>
  <si>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</si>
  <si>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</si>
  <si>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</si>
  <si>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</si>
  <si>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</si>
  <si>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</si>
  <si>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</si>
  <si>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</si>
  <si>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</si>
  <si>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</si>
  <si>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</si>
  <si>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</si>
  <si>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</si>
  <si>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</si>
  <si>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</si>
  <si>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</si>
  <si>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</si>
  <si>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</si>
  <si>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</si>
  <si>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</si>
  <si>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</si>
  <si>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</si>
  <si>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</si>
  <si>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</si>
  <si>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</si>
  <si>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</si>
  <si>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</si>
  <si>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</si>
  <si>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</si>
  <si>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</si>
  <si>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</si>
  <si>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</si>
  <si>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</si>
  <si>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</si>
  <si>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</si>
  <si>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</si>
  <si>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</si>
  <si>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</si>
  <si>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</si>
  <si>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</si>
  <si>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</si>
  <si>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</si>
  <si>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</si>
  <si>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</si>
  <si>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</si>
  <si>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</si>
  <si>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</si>
  <si>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</si>
  <si>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</si>
  <si>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</si>
  <si>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</si>
  <si>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</si>
  <si>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</si>
  <si>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</si>
  <si>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</si>
  <si>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</si>
  <si>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</si>
  <si>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</si>
  <si>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</si>
  <si>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</si>
  <si>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</si>
  <si>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</si>
  <si>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</si>
  <si>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</si>
  <si>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</si>
  <si>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</si>
  <si>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</si>
  <si>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</si>
  <si>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</si>
  <si>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</si>
  <si>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</si>
  <si>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</si>
  <si>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</si>
  <si>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</si>
  <si>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</si>
  <si>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</si>
  <si>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</si>
  <si>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</si>
  <si>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</si>
  <si>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</si>
  <si>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</si>
  <si>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</si>
  <si>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</si>
  <si>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</si>
  <si>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</si>
  <si>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</si>
  <si>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</si>
  <si>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</si>
  <si>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</si>
  <si>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</si>
  <si>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</si>
  <si>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</si>
  <si>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</si>
  <si>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</si>
  <si>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</si>
  <si>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</si>
  <si>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</si>
  <si>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</si>
  <si>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</si>
  <si>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</si>
  <si>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</si>
  <si>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</si>
  <si>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</si>
  <si>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</si>
  <si>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</si>
  <si>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</si>
  <si>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</si>
  <si>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</si>
  <si>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</si>
  <si>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</si>
  <si>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</si>
  <si>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</si>
  <si>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</si>
  <si>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</si>
  <si>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</si>
  <si>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</si>
  <si>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</si>
  <si>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</si>
  <si>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</si>
  <si>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</si>
  <si>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</si>
  <si>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</si>
  <si>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</si>
  <si>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</si>
  <si>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</si>
  <si>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</si>
  <si>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</si>
  <si>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</si>
  <si>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</si>
  <si>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</si>
  <si>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</si>
  <si>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</si>
  <si>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</si>
  <si>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</si>
  <si>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</si>
  <si>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</si>
  <si>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</si>
  <si>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</si>
  <si>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</si>
  <si>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</si>
  <si>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</si>
  <si>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</si>
  <si>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</si>
  <si>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</si>
  <si>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</si>
  <si>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</si>
  <si>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</si>
  <si>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</si>
  <si>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</si>
  <si>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</si>
  <si>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</si>
  <si>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</si>
  <si>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</si>
  <si>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</si>
  <si>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</si>
  <si>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</si>
  <si>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</si>
  <si>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</si>
  <si>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</si>
  <si>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</si>
  <si>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</si>
  <si>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</si>
  <si>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</si>
  <si>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</si>
  <si>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</si>
  <si>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</si>
  <si>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</si>
  <si>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</si>
  <si>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</si>
  <si>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</si>
  <si>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</si>
  <si>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</si>
  <si>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</si>
  <si>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</si>
  <si>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</si>
  <si>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</si>
  <si>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</si>
  <si>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</si>
  <si>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</si>
  <si>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</si>
  <si>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</si>
  <si>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</si>
  <si>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</si>
  <si>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</si>
  <si>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</si>
  <si>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</si>
  <si>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</si>
  <si>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</si>
  <si>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</si>
  <si>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</si>
  <si>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</si>
  <si>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</si>
  <si>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</si>
  <si>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</si>
  <si>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</si>
  <si>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</si>
  <si>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</si>
  <si>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</si>
  <si>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</si>
  <si>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</si>
  <si>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</si>
  <si>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</si>
  <si>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</si>
  <si>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</si>
  <si>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</si>
  <si>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</si>
  <si>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</si>
  <si>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</si>
  <si>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</si>
  <si>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</si>
  <si>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</si>
  <si>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</si>
  <si>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</si>
  <si>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</si>
  <si>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</si>
  <si>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</si>
  <si>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</si>
  <si>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</si>
  <si>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</si>
  <si>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</si>
  <si>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</si>
  <si>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</si>
  <si>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</si>
  <si>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</si>
  <si>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</si>
  <si>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</si>
  <si>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</si>
  <si>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</si>
  <si>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</si>
  <si>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</si>
  <si>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</si>
  <si>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</si>
  <si>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</si>
  <si>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</si>
  <si>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</si>
  <si>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</si>
  <si>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</si>
  <si>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</si>
  <si>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</si>
  <si>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</si>
  <si>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</si>
  <si>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</si>
  <si>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</si>
  <si>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</si>
  <si>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</si>
  <si>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</si>
  <si>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</si>
  <si>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</si>
  <si>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</si>
  <si>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</si>
  <si>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</si>
  <si>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</si>
  <si>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</si>
  <si>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</si>
  <si>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</si>
  <si>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</si>
  <si>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</si>
  <si>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</si>
  <si>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</si>
  <si>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</si>
  <si>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</si>
  <si>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</si>
  <si>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</si>
  <si>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</si>
  <si>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</si>
  <si>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</si>
  <si>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</si>
  <si>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</si>
  <si>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</si>
  <si>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</si>
  <si>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</si>
  <si>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</si>
  <si>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</si>
  <si>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</si>
  <si>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</si>
  <si>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</si>
  <si>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</si>
  <si>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</si>
  <si>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</si>
  <si>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</si>
  <si>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</si>
  <si>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</si>
  <si>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</si>
  <si>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</si>
  <si>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</si>
  <si>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</si>
  <si>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</si>
  <si>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</si>
  <si>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</si>
  <si>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</si>
  <si>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</si>
  <si>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</si>
  <si>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</si>
  <si>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</si>
  <si>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</si>
  <si>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</si>
  <si>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</si>
  <si>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</si>
  <si>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</si>
  <si>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</si>
  <si>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</si>
  <si>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</si>
  <si>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</si>
  <si>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</si>
  <si>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</si>
  <si>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</si>
  <si>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</si>
  <si>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</si>
  <si>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</si>
  <si>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</si>
  <si>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</si>
  <si>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</si>
  <si>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</si>
  <si>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</si>
  <si>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</si>
  <si>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</si>
  <si>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</si>
  <si>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</si>
  <si>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</si>
  <si>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</si>
  <si>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</si>
  <si>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</si>
  <si>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</si>
  <si>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</si>
  <si>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</si>
  <si>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</si>
  <si>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</si>
  <si>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</si>
  <si>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</si>
  <si>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</si>
  <si>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</si>
  <si>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</si>
  <si>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</si>
  <si>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</si>
  <si>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</si>
  <si>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</si>
  <si>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</si>
  <si>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</si>
  <si>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</si>
  <si>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</si>
  <si>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</si>
  <si>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</si>
  <si>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</si>
  <si>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</si>
  <si>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</si>
  <si>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</si>
  <si>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</si>
  <si>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</si>
  <si>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</si>
  <si>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</si>
  <si>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</si>
  <si>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</si>
  <si>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</si>
  <si>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</si>
  <si>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</si>
  <si>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</si>
  <si>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</si>
  <si>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</si>
  <si>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</si>
  <si>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</si>
  <si>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</si>
  <si>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</si>
  <si>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</si>
  <si>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</si>
  <si>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</si>
  <si>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</si>
  <si>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</si>
  <si>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</si>
  <si>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</si>
  <si>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</si>
  <si>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</si>
  <si>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</si>
  <si>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</si>
  <si>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</si>
  <si>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</si>
  <si>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</si>
  <si>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</si>
  <si>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</si>
  <si>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</si>
  <si>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</si>
  <si>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</si>
  <si>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</si>
  <si>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</si>
  <si>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</si>
  <si>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</si>
  <si>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</si>
  <si>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</si>
  <si>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</si>
  <si>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</si>
  <si>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</si>
  <si>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</si>
  <si>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</si>
  <si>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</si>
  <si>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</si>
  <si>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</si>
  <si>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</si>
  <si>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</si>
  <si>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</si>
  <si>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</si>
  <si>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</si>
  <si>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</si>
  <si>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</si>
  <si>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</si>
  <si>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</si>
  <si>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</si>
  <si>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</si>
  <si>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</si>
  <si>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</si>
  <si>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</si>
  <si>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</si>
  <si>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</si>
  <si>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</si>
  <si>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</si>
  <si>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</si>
  <si>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</si>
  <si>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</si>
  <si>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</si>
  <si>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</si>
  <si>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</si>
  <si>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</si>
  <si>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</si>
  <si>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</si>
  <si>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</si>
  <si>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</si>
  <si>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</si>
  <si>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</si>
  <si>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</si>
  <si>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</si>
  <si>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</si>
  <si>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</si>
  <si>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</si>
  <si>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</si>
  <si>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</si>
  <si>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</si>
  <si>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</si>
  <si>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</si>
  <si>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</si>
  <si>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</si>
  <si>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</si>
  <si>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</si>
  <si>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</si>
  <si>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</si>
  <si>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</si>
  <si>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</si>
  <si>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</si>
  <si>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</si>
  <si>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</si>
  <si>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</si>
  <si>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</si>
  <si>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</si>
  <si>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</si>
  <si>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</si>
  <si>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</si>
  <si>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</si>
  <si>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</si>
  <si>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</si>
  <si>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</si>
  <si>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</si>
  <si>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</si>
  <si>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</si>
  <si>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</si>
  <si>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</si>
  <si>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</si>
  <si>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</si>
  <si>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</si>
  <si>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</si>
  <si>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</si>
  <si>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</si>
  <si>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</si>
  <si>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</si>
  <si>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</si>
  <si>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</si>
  <si>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</si>
  <si>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</si>
  <si>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</si>
  <si>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</si>
  <si>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</si>
  <si>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</si>
  <si>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</si>
  <si>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</si>
  <si>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</si>
  <si>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</si>
  <si>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</si>
  <si>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</si>
  <si>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</si>
  <si>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</si>
  <si>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</si>
  <si>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</si>
  <si>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</si>
  <si>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</si>
  <si>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</si>
  <si>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</si>
  <si>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</si>
  <si>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</si>
  <si>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</si>
  <si>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</si>
  <si>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</si>
  <si>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</si>
  <si>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</si>
  <si>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</si>
  <si>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</si>
  <si>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</si>
  <si>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</si>
  <si>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</si>
  <si>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</si>
  <si>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</si>
  <si>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</si>
  <si>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</si>
  <si>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</si>
  <si>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</si>
  <si>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</si>
  <si>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</si>
  <si>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</si>
  <si>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</si>
  <si>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</si>
  <si>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</si>
  <si>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</si>
  <si>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</si>
  <si>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</si>
  <si>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</si>
  <si>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</si>
  <si>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</si>
  <si>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</si>
  <si>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</si>
  <si>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</si>
  <si>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</si>
  <si>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</si>
  <si>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</si>
  <si>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</si>
  <si>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</si>
  <si>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</si>
  <si>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</si>
  <si>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</si>
  <si>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</si>
  <si>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</si>
  <si>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</si>
  <si>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</si>
  <si>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</si>
  <si>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</si>
  <si>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</si>
  <si>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</si>
  <si>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</si>
  <si>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</si>
  <si>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</si>
  <si>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</si>
  <si>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</si>
  <si>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</si>
  <si>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</si>
  <si>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</si>
  <si>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</si>
  <si>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</si>
  <si>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</si>
  <si>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</si>
  <si>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</si>
  <si>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</si>
  <si>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</si>
  <si>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</si>
  <si>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</si>
  <si>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</si>
  <si>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</si>
  <si>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</si>
  <si>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</si>
  <si>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</si>
  <si>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</si>
  <si>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</si>
  <si>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</si>
  <si>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</si>
  <si>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</si>
  <si>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</si>
  <si>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</si>
  <si>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</si>
  <si>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</si>
  <si>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</si>
  <si>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</si>
  <si>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</si>
  <si>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</si>
  <si>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</si>
  <si>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</si>
  <si>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</si>
  <si>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</si>
  <si>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</si>
  <si>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</si>
  <si>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</si>
  <si>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</si>
  <si>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</si>
  <si>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</si>
  <si>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</si>
  <si>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</si>
  <si>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</si>
  <si>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</si>
  <si>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</si>
  <si>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</si>
  <si>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</si>
  <si>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</si>
  <si>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</si>
  <si>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</si>
  <si>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</si>
  <si>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</si>
  <si>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</si>
  <si>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</si>
  <si>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</si>
  <si>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</si>
  <si>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</si>
  <si>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</si>
  <si>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</si>
  <si>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</si>
  <si>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</si>
  <si>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</si>
  <si>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</si>
  <si>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</si>
  <si>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</si>
  <si>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</si>
  <si>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</si>
  <si>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</si>
  <si>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</si>
  <si>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</si>
  <si>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</si>
  <si>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</si>
  <si>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</si>
  <si>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</si>
  <si>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</si>
  <si>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</si>
  <si>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</si>
  <si>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</si>
  <si>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</si>
  <si>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</si>
  <si>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</si>
  <si>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</si>
  <si>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</si>
  <si>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</si>
  <si>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</si>
  <si>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</si>
  <si>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</si>
  <si>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</si>
  <si>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</si>
  <si>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</si>
  <si>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</si>
  <si>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</si>
  <si>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</si>
  <si>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</si>
  <si>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</si>
  <si>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</si>
  <si>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</si>
  <si>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</si>
  <si>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</si>
  <si>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</si>
  <si>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</si>
  <si>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</si>
  <si>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</si>
  <si>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</si>
  <si>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</si>
  <si>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</si>
  <si>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</si>
  <si>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</si>
  <si>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</si>
  <si>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</si>
  <si>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</si>
  <si>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</si>
  <si>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</si>
  <si>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</si>
  <si>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</si>
  <si>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</si>
  <si>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</si>
  <si>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</si>
  <si>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</si>
  <si>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</si>
  <si>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</si>
  <si>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</si>
  <si>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</si>
  <si>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</si>
  <si>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</si>
  <si>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</si>
  <si>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</si>
  <si>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</si>
  <si>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</si>
  <si>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</si>
  <si>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</si>
  <si>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</si>
  <si>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</si>
  <si>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</si>
  <si>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</si>
  <si>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</si>
  <si>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</si>
  <si>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</si>
  <si>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</si>
  <si>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</si>
  <si>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</si>
  <si>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</si>
  <si>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</si>
  <si>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</si>
  <si>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</si>
  <si>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</si>
  <si>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</si>
  <si>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</si>
  <si>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</si>
  <si>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</si>
  <si>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</si>
  <si>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</si>
  <si>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</si>
  <si>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</si>
  <si>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</si>
  <si>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</si>
  <si>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</si>
  <si>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</si>
  <si>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</si>
  <si>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</si>
  <si>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</si>
  <si>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</si>
  <si>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</si>
  <si>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</si>
  <si>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</si>
  <si>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</si>
  <si>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</si>
  <si>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</si>
  <si>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</si>
  <si>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</si>
  <si>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</si>
  <si>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</si>
  <si>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</si>
  <si>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</si>
  <si>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</si>
  <si>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</si>
  <si>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</si>
  <si>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</si>
  <si>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</si>
  <si>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</si>
  <si>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</si>
  <si>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</si>
  <si>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</si>
  <si>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</si>
  <si>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</si>
  <si>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</si>
  <si>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</si>
  <si>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</si>
  <si>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</si>
  <si>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</si>
  <si>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</si>
  <si>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</si>
  <si>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</si>
  <si>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</si>
  <si>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</si>
  <si>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</si>
  <si>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</si>
  <si>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</si>
  <si>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</si>
  <si>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</si>
  <si>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</si>
  <si>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</si>
  <si>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</si>
  <si>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</si>
  <si>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</si>
  <si>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</si>
  <si>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</si>
  <si>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</si>
  <si>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</si>
  <si>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</si>
  <si>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</si>
  <si>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</si>
  <si>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</si>
  <si>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</si>
  <si>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</si>
  <si>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</si>
  <si>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</si>
  <si>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</si>
  <si>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</si>
  <si>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</si>
  <si>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</si>
  <si>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</si>
  <si>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</si>
  <si>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</si>
  <si>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</si>
  <si>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</si>
  <si>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</si>
  <si>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</si>
  <si>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</si>
  <si>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</si>
  <si>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</si>
  <si>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</si>
  <si>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</si>
  <si>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</si>
  <si>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</si>
  <si>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</si>
  <si>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</si>
  <si>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</si>
  <si>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</si>
  <si>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</si>
  <si>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</si>
  <si>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</si>
  <si>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</si>
  <si>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</si>
  <si>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</si>
  <si>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</si>
  <si>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</si>
  <si>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</si>
  <si>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</si>
  <si>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</si>
  <si>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</si>
  <si>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</si>
  <si>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</si>
  <si>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</si>
  <si>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</si>
  <si>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</si>
  <si>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</si>
  <si>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</si>
  <si>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</si>
  <si>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</si>
  <si>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</si>
  <si>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</si>
  <si>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</si>
  <si>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</si>
  <si>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</si>
  <si>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</si>
  <si>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</si>
  <si>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</si>
  <si>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</si>
  <si>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</si>
  <si>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</si>
  <si>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</si>
  <si>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</si>
  <si>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</si>
  <si>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</si>
  <si>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</si>
  <si>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</si>
  <si>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</si>
  <si>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</si>
  <si>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</si>
  <si>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</si>
  <si>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</si>
  <si>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</si>
  <si>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</si>
  <si>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</si>
  <si>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</si>
  <si>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</si>
  <si>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</si>
  <si>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</si>
  <si>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</si>
  <si>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</si>
  <si>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</si>
  <si>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</si>
  <si>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</si>
  <si>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</si>
  <si>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</si>
  <si>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</si>
  <si>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</si>
  <si>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</si>
  <si>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</si>
  <si>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</si>
  <si>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</si>
  <si>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</si>
  <si>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</si>
  <si>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</si>
  <si>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</si>
  <si>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</si>
  <si>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</si>
  <si>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</si>
  <si>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</si>
  <si>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</si>
  <si>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</si>
  <si>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</si>
  <si>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</si>
  <si>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</si>
  <si>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</si>
  <si>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</si>
  <si>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</si>
  <si>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</si>
  <si>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</si>
  <si>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</si>
  <si>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</si>
  <si>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</si>
  <si>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</si>
  <si>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</si>
  <si>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</si>
  <si>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</si>
  <si>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</si>
  <si>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</si>
  <si>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</si>
  <si>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</si>
  <si>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</si>
  <si>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</si>
  <si>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</si>
  <si>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</si>
  <si>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</si>
  <si>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</si>
  <si>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</si>
  <si>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</si>
  <si>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</si>
  <si>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</si>
  <si>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</si>
  <si>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</si>
  <si>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</si>
  <si>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</si>
  <si>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</si>
  <si>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</si>
  <si>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</si>
  <si>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</si>
  <si>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</si>
  <si>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</si>
  <si>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</si>
  <si>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</si>
  <si>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</si>
  <si>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</si>
  <si>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</si>
  <si>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</si>
  <si>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</si>
  <si>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</si>
  <si>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</si>
  <si>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</si>
  <si>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</si>
  <si>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</si>
  <si>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</si>
  <si>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</si>
  <si>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</si>
  <si>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</si>
  <si>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</si>
  <si>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</si>
  <si>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</si>
  <si>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</si>
  <si>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</si>
  <si>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</si>
  <si>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</si>
  <si>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</si>
  <si>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</si>
  <si>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</si>
  <si>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</si>
  <si>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</si>
  <si>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</si>
  <si>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</si>
  <si>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</si>
  <si>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</si>
  <si>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</si>
  <si>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</si>
  <si>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</si>
  <si>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</si>
  <si>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</si>
  <si>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</si>
  <si>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</si>
  <si>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</si>
  <si>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</si>
  <si>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</si>
  <si>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</si>
  <si>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</si>
  <si>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</si>
  <si>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</si>
  <si>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</si>
  <si>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</si>
  <si>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</si>
  <si>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</si>
  <si>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</si>
  <si>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</si>
  <si>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</si>
  <si>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</si>
  <si>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</si>
  <si>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</si>
  <si>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</si>
  <si>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</si>
  <si>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</si>
  <si>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</si>
  <si>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</si>
  <si>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</si>
  <si>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</si>
  <si>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</si>
  <si>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</si>
  <si>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</si>
  <si>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</si>
  <si>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</si>
  <si>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</si>
  <si>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</si>
  <si>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</si>
  <si>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</si>
  <si>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</si>
  <si>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</si>
  <si>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</si>
  <si>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</si>
  <si>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</si>
  <si>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</si>
  <si>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</si>
  <si>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</si>
  <si>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</si>
  <si>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</si>
  <si>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</si>
  <si>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</si>
  <si>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</si>
  <si>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</si>
  <si>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</si>
  <si>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</si>
  <si>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</si>
  <si>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</si>
  <si>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</si>
  <si>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</si>
  <si>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</si>
  <si>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</si>
  <si>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</si>
  <si>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</si>
  <si>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</si>
  <si>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</si>
  <si>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</si>
  <si>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</si>
  <si>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</si>
  <si>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</si>
  <si>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</si>
  <si>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</si>
  <si>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</si>
  <si>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</si>
  <si>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</si>
  <si>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</si>
  <si>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</si>
  <si>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</si>
  <si>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</si>
  <si>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</si>
  <si>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</si>
  <si>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</si>
  <si>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</si>
  <si>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</si>
  <si>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</si>
  <si>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</si>
  <si>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</si>
  <si>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</si>
  <si>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</si>
  <si>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</si>
  <si>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</si>
  <si>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</si>
  <si>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</si>
  <si>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</si>
  <si>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</si>
  <si>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</si>
  <si>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</si>
  <si>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</si>
  <si>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</si>
  <si>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</si>
  <si>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</si>
  <si>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</si>
  <si>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</si>
  <si>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</si>
  <si>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</si>
  <si>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</si>
  <si>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</si>
  <si>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</si>
  <si>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</si>
  <si>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</si>
  <si>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</si>
  <si>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</si>
  <si>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</si>
  <si>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</si>
  <si>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</si>
  <si>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</si>
  <si>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</si>
  <si>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</si>
  <si>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</si>
  <si>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</si>
  <si>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</si>
  <si>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</si>
  <si>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</si>
  <si>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</si>
  <si>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</si>
  <si>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</si>
  <si>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</si>
  <si>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</si>
  <si>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</si>
  <si>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</si>
  <si>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</si>
  <si>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</si>
  <si>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</si>
  <si>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</si>
  <si>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</si>
  <si>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</si>
  <si>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</si>
  <si>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</si>
  <si>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</si>
  <si>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</si>
  <si>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</si>
  <si>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</si>
  <si>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</si>
  <si>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</si>
  <si>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</si>
  <si>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</si>
  <si>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</si>
  <si>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</si>
  <si>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</si>
  <si>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</si>
  <si>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</si>
  <si>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</si>
  <si>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</si>
  <si>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</si>
  <si>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</si>
  <si>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</si>
  <si>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</si>
  <si>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</si>
  <si>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</si>
  <si>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</si>
  <si>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</si>
  <si>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</si>
  <si>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</si>
  <si>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</si>
  <si>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</si>
  <si>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</si>
  <si>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</si>
  <si>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</si>
  <si>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</si>
  <si>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</si>
  <si>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</si>
  <si>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</si>
  <si>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</si>
  <si>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</si>
  <si>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</si>
  <si>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</si>
  <si>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</si>
  <si>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</si>
  <si>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</si>
  <si>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</si>
  <si>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</si>
  <si>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</si>
  <si>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</si>
  <si>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</si>
  <si>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</si>
  <si>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</si>
  <si>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</si>
  <si>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</si>
  <si>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</si>
  <si>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</si>
  <si>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</si>
  <si>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</si>
  <si>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</si>
  <si>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</si>
  <si>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</si>
  <si>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</si>
  <si>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</si>
  <si>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</si>
  <si>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</si>
  <si>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</si>
  <si>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</si>
  <si>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</si>
  <si>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</si>
  <si>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</si>
  <si>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</si>
  <si>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</si>
  <si>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</si>
  <si>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</si>
  <si>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</si>
  <si>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</si>
  <si>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</si>
  <si>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</si>
  <si>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</si>
  <si>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</si>
  <si>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</si>
  <si>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</si>
  <si>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</si>
  <si>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</si>
  <si>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</si>
  <si>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</si>
  <si>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</si>
  <si>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</si>
  <si>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</si>
  <si>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</si>
  <si>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</si>
  <si>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</si>
  <si>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</si>
  <si>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</si>
  <si>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</si>
  <si>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</si>
  <si>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</si>
  <si>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</si>
  <si>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</si>
  <si>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</si>
  <si>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</si>
  <si>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</si>
  <si>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</si>
  <si>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</si>
  <si>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</si>
  <si>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</si>
  <si>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</si>
  <si>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</si>
  <si>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</si>
  <si>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</si>
  <si>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</si>
  <si>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</si>
  <si>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</si>
  <si>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</si>
  <si>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</si>
  <si>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</si>
  <si>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</si>
  <si>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</si>
  <si>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</si>
  <si>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</si>
  <si>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</si>
  <si>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</si>
  <si>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</si>
  <si>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</si>
  <si>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</si>
  <si>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</si>
  <si>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</si>
  <si>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</si>
  <si>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</si>
  <si>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</si>
  <si>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</si>
  <si>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</si>
  <si>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</si>
  <si>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</si>
  <si>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</si>
  <si>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</si>
  <si>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</si>
  <si>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</si>
  <si>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</si>
  <si>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</si>
  <si>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</si>
  <si>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</si>
  <si>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</si>
  <si>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</si>
  <si>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</si>
  <si>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</si>
  <si>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</si>
  <si>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</si>
  <si>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</si>
  <si>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</si>
  <si>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</si>
  <si>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</si>
  <si>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</si>
  <si>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</si>
  <si>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</si>
  <si>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</si>
  <si>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</si>
  <si>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</si>
  <si>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</si>
  <si>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</si>
  <si>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</si>
  <si>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</si>
  <si>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</si>
  <si>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</si>
  <si>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</si>
  <si>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</si>
  <si>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</si>
  <si>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</si>
  <si>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</si>
  <si>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</si>
  <si>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</si>
  <si>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</si>
  <si>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</si>
  <si>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</si>
  <si>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</si>
  <si>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</si>
  <si>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</si>
  <si>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</si>
  <si>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</si>
  <si>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</si>
  <si>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</si>
  <si>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</si>
  <si>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</si>
  <si>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</si>
  <si>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</si>
  <si>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</si>
  <si>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</si>
  <si>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</si>
  <si>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</si>
  <si>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</si>
  <si>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</si>
  <si>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</si>
  <si>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</si>
  <si>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</si>
  <si>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</si>
  <si>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</si>
  <si>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</si>
  <si>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</si>
  <si>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</si>
  <si>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</si>
  <si>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</si>
  <si>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</si>
  <si>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</si>
  <si>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</si>
  <si>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</si>
  <si>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</si>
  <si>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</si>
  <si>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</si>
  <si>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</si>
  <si>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</si>
  <si>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</si>
  <si>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</si>
  <si>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</si>
  <si>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</si>
  <si>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</si>
  <si>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</si>
  <si>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</si>
  <si>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</si>
  <si>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</si>
  <si>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</si>
  <si>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</si>
  <si>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</si>
  <si>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</si>
  <si>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</si>
  <si>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</si>
  <si>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</si>
  <si>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</si>
  <si>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</si>
  <si>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</si>
  <si>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</si>
  <si>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</si>
  <si>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</si>
  <si>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</si>
  <si>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</si>
  <si>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</si>
  <si>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</si>
  <si>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</si>
  <si>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</si>
  <si>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</si>
  <si>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</si>
  <si>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</si>
  <si>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</si>
  <si>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</si>
  <si>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</si>
  <si>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</si>
  <si>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</si>
  <si>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</si>
  <si>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</si>
  <si>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</si>
  <si>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</si>
  <si>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</si>
  <si>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</si>
  <si>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</si>
  <si>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</si>
  <si>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</si>
  <si>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</si>
  <si>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</si>
  <si>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</si>
  <si>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</si>
  <si>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</si>
  <si>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</si>
  <si>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</si>
  <si>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</si>
  <si>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</si>
  <si>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</si>
  <si>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</si>
  <si>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</si>
  <si>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</si>
  <si>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</si>
  <si>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</si>
  <si>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</si>
  <si>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</si>
  <si>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</si>
  <si>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</si>
  <si>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</si>
  <si>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</si>
  <si>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</si>
  <si>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</si>
  <si>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</si>
  <si>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</si>
  <si>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</si>
  <si>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</si>
  <si>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</si>
  <si>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</si>
  <si>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</si>
  <si>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</si>
  <si>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</si>
  <si>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</si>
  <si>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</si>
  <si>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</si>
  <si>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</si>
  <si>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</si>
  <si>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</si>
  <si>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</si>
  <si>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</si>
  <si>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</si>
  <si>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</si>
  <si>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</si>
  <si>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</si>
  <si>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</si>
  <si>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</si>
  <si>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</si>
  <si>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</si>
  <si>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</si>
  <si>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</si>
  <si>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</si>
  <si>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</si>
  <si>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</si>
  <si>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</si>
  <si>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</si>
  <si>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</si>
  <si>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</si>
  <si>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</si>
  <si>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</si>
  <si>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</si>
  <si>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</si>
  <si>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</si>
  <si>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</si>
  <si>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</si>
  <si>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</si>
  <si>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</si>
  <si>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</si>
  <si>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</si>
  <si>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</si>
  <si>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</si>
  <si>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</si>
  <si>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</si>
  <si>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</si>
  <si>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</si>
  <si>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</si>
  <si>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</si>
  <si>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</si>
  <si>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</si>
  <si>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</si>
  <si>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</si>
  <si>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</si>
  <si>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</si>
  <si>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</si>
  <si>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</si>
  <si>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</si>
  <si>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</si>
  <si>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</si>
  <si>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</si>
  <si>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</si>
  <si>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</si>
  <si>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</si>
  <si>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</si>
  <si>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</si>
  <si>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</si>
  <si>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</si>
  <si>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</si>
  <si>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</si>
  <si>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</si>
  <si>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</si>
  <si>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</si>
  <si>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</si>
  <si>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</si>
  <si>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</si>
  <si>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</si>
  <si>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</si>
  <si>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</si>
  <si>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</si>
  <si>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</si>
  <si>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</si>
  <si>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</si>
  <si>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</si>
  <si>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</si>
  <si>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</si>
  <si>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</si>
  <si>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</si>
  <si>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</si>
  <si>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</si>
  <si>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</si>
  <si>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</si>
  <si>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</si>
  <si>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</si>
  <si>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</si>
  <si>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</si>
  <si>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</si>
  <si>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</si>
  <si>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</si>
  <si>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</si>
  <si>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</si>
  <si>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</si>
  <si>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</si>
  <si>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</si>
  <si>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</si>
  <si>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</si>
  <si>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</si>
  <si>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</si>
  <si>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</si>
  <si>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</si>
  <si>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</si>
  <si>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</si>
  <si>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</si>
  <si>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</si>
  <si>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</si>
  <si>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</si>
  <si>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</si>
  <si>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</si>
  <si>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</si>
  <si>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</si>
  <si>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</si>
  <si>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</si>
  <si>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</si>
  <si>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</si>
  <si>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</si>
  <si>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</si>
  <si>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</si>
  <si>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</si>
  <si>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</si>
  <si>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</si>
  <si>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</si>
  <si>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</si>
  <si>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</si>
  <si>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</si>
  <si>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</si>
  <si>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</si>
  <si>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</si>
  <si>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</si>
  <si>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</si>
  <si>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</si>
  <si>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</si>
  <si>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</si>
  <si>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</si>
  <si>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</si>
  <si>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</si>
  <si>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</si>
  <si>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</si>
  <si>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</si>
  <si>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</si>
  <si>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</si>
  <si>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</si>
  <si>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</si>
  <si>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</si>
  <si>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</si>
  <si>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</si>
  <si>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</si>
  <si>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</si>
  <si>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</si>
  <si>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</si>
  <si>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</si>
  <si>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</si>
  <si>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</si>
  <si>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</si>
  <si>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</si>
  <si>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</si>
  <si>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</si>
  <si>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</si>
  <si>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</si>
  <si>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</si>
  <si>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</si>
  <si>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</si>
  <si>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</si>
  <si>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</si>
  <si>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</si>
  <si>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</si>
  <si>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</si>
  <si>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</si>
  <si>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</si>
  <si>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</si>
  <si>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</si>
  <si>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</si>
  <si>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</si>
  <si>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</si>
  <si>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</si>
  <si>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</si>
  <si>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</si>
  <si>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</si>
  <si>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</si>
  <si>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</si>
  <si>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</si>
  <si>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</si>
  <si>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</si>
  <si>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</si>
  <si>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</si>
  <si>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</si>
  <si>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</si>
  <si>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</si>
  <si>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</si>
  <si>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</si>
  <si>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</si>
  <si>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</si>
  <si>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</si>
  <si>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</si>
  <si>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</si>
  <si>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</si>
  <si>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</si>
  <si>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</si>
  <si>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</si>
  <si>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</si>
  <si>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</si>
  <si>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</si>
  <si>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</si>
  <si>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</si>
  <si>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</si>
  <si>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</si>
  <si>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</si>
  <si>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</si>
  <si>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</si>
  <si>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</si>
  <si>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</si>
  <si>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</si>
  <si>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</si>
  <si>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</si>
  <si>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</si>
  <si>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</si>
  <si>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</si>
  <si>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</si>
  <si>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</si>
  <si>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</si>
  <si>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</si>
  <si>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</si>
  <si>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</si>
  <si>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</si>
  <si>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</si>
  <si>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</si>
  <si>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</si>
  <si>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</si>
  <si>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</si>
  <si>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</si>
  <si>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</si>
  <si>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</si>
  <si>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</si>
  <si>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</si>
  <si>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</si>
  <si>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</si>
  <si>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</si>
  <si>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</si>
  <si>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</si>
  <si>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</si>
  <si>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</si>
  <si>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</si>
  <si>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</si>
  <si>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</si>
  <si>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</si>
  <si>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</si>
  <si>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</si>
  <si>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</si>
  <si>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</si>
  <si>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</si>
  <si>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</si>
  <si>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</si>
  <si>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</si>
  <si>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</si>
  <si>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</si>
  <si>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</si>
  <si>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</si>
  <si>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</si>
  <si>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</si>
  <si>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</si>
  <si>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</si>
  <si>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</si>
  <si>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</si>
  <si>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</si>
  <si>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</si>
  <si>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</si>
  <si>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</si>
  <si>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</si>
  <si>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</si>
  <si>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</si>
  <si>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</si>
  <si>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</si>
  <si>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</si>
  <si>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</si>
  <si>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</si>
  <si>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</si>
  <si>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</si>
  <si>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</si>
  <si>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</si>
  <si>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</si>
  <si>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</si>
  <si>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</si>
  <si>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</si>
  <si>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</si>
  <si>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</si>
  <si>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</si>
  <si>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</si>
  <si>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</si>
  <si>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</si>
  <si>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</si>
  <si>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</si>
  <si>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</si>
  <si>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</si>
  <si>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</si>
  <si>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</si>
  <si>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</si>
  <si>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</si>
  <si>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</si>
  <si>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</si>
  <si>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</si>
  <si>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</si>
  <si>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</si>
  <si>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</si>
  <si>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</si>
  <si>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</si>
  <si>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</si>
  <si>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</si>
  <si>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</si>
  <si>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</si>
  <si>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</si>
  <si>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</si>
  <si>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</si>
  <si>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</si>
  <si>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</si>
  <si>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</si>
  <si>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</si>
  <si>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</si>
  <si>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</si>
  <si>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</si>
  <si>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</si>
  <si>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</si>
  <si>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</si>
  <si>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</si>
  <si>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</si>
  <si>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</si>
  <si>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</si>
  <si>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</si>
  <si>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</si>
  <si>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</si>
  <si>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</si>
  <si>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</si>
  <si>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</si>
  <si>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</si>
  <si>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</si>
  <si>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</si>
  <si>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</si>
  <si>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</si>
  <si>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</si>
  <si>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</si>
  <si>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</si>
  <si>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</si>
  <si>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</si>
  <si>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</si>
  <si>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</si>
  <si>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</si>
  <si>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</si>
  <si>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</si>
  <si>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</si>
  <si>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</si>
  <si>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</si>
  <si>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</si>
  <si>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</si>
  <si>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</si>
  <si>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</si>
  <si>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</si>
  <si>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</si>
  <si>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</si>
  <si>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</si>
  <si>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</si>
  <si>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</si>
  <si>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</si>
  <si>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</si>
  <si>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</si>
  <si>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</si>
  <si>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</si>
  <si>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</si>
  <si>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</si>
  <si>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</si>
  <si>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</si>
  <si>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</si>
  <si>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</si>
  <si>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</si>
  <si>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</si>
  <si>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</si>
  <si>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</si>
  <si>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</si>
  <si>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</si>
  <si>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</si>
  <si>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</si>
  <si>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</si>
  <si>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</si>
  <si>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</si>
  <si>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</si>
  <si>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</si>
  <si>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</si>
  <si>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</si>
  <si>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</si>
  <si>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</si>
  <si>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</si>
  <si>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</si>
  <si>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</si>
  <si>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</si>
  <si>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</si>
  <si>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</si>
  <si>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</si>
  <si>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</si>
  <si>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</si>
  <si>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</si>
  <si>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</si>
  <si>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</si>
  <si>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</si>
  <si>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</si>
  <si>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</si>
  <si>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</si>
  <si>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</si>
  <si>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</si>
  <si>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</si>
  <si>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</si>
  <si>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</si>
  <si>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</si>
  <si>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</si>
  <si>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</si>
  <si>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</si>
  <si>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</si>
  <si>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</si>
  <si>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</si>
  <si>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</si>
  <si>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</si>
  <si>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</si>
  <si>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</si>
  <si>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</si>
  <si>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</si>
  <si>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</si>
  <si>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</si>
  <si>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</si>
  <si>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</si>
  <si>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</si>
  <si>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</si>
  <si>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</si>
  <si>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</si>
  <si>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</si>
  <si>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</si>
  <si>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</si>
  <si>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</si>
  <si>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</si>
  <si>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</si>
  <si>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</si>
  <si>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</si>
  <si>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</si>
  <si>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</si>
  <si>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</si>
  <si>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</si>
  <si>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</si>
  <si>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</si>
  <si>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</si>
  <si>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</si>
  <si>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</si>
  <si>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</si>
  <si>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</si>
  <si>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</si>
  <si>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</si>
  <si>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</si>
  <si>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</si>
  <si>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</si>
  <si>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</si>
  <si>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</si>
  <si>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</si>
  <si>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</si>
  <si>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</si>
  <si>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</si>
  <si>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</si>
  <si>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</si>
  <si>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</si>
  <si>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</si>
  <si>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</si>
  <si>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</si>
  <si>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</si>
  <si>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</si>
  <si>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</si>
  <si>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</si>
  <si>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</si>
  <si>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</si>
  <si>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</si>
  <si>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</si>
  <si>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</si>
  <si>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</si>
  <si>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</si>
  <si>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</si>
  <si>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</si>
  <si>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</si>
  <si>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</si>
  <si>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</si>
  <si>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</si>
  <si>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</si>
  <si>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</si>
  <si>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</si>
  <si>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</si>
  <si>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</si>
  <si>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</si>
  <si>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</si>
  <si>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</si>
  <si>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</si>
  <si>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</si>
  <si>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</si>
  <si>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</si>
  <si>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</si>
  <si>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</si>
  <si>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</si>
  <si>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</si>
  <si>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</si>
  <si>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</si>
  <si>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</si>
  <si>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</si>
  <si>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</si>
  <si>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</si>
  <si>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</si>
  <si>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</si>
  <si>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</si>
  <si>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</si>
  <si>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</si>
  <si>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</si>
  <si>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</si>
  <si>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</si>
  <si>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</si>
  <si>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</si>
  <si>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</si>
  <si>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</si>
  <si>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</si>
  <si>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</si>
  <si>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</si>
  <si>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</si>
  <si>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</si>
  <si>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</si>
  <si>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</si>
  <si>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</si>
  <si>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</si>
  <si>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</si>
  <si>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</si>
  <si>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</si>
  <si>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</si>
  <si>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</si>
  <si>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</si>
  <si>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</si>
  <si>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</si>
  <si>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</si>
  <si>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</si>
  <si>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</si>
  <si>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</si>
  <si>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</si>
  <si>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</si>
  <si>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</si>
  <si>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</si>
  <si>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</si>
  <si>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</si>
  <si>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</si>
  <si>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</si>
  <si>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</si>
  <si>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</si>
  <si>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</si>
  <si>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</si>
  <si>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</si>
  <si>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</si>
  <si>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</si>
  <si>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</si>
  <si>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</si>
  <si>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</si>
  <si>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</si>
  <si>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</si>
  <si>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</si>
  <si>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</si>
  <si>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</si>
  <si>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</si>
  <si>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</si>
  <si>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</si>
  <si>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</si>
  <si>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</si>
  <si>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</si>
  <si>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</si>
  <si>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</si>
  <si>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</si>
  <si>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</si>
  <si>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</si>
  <si>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</si>
  <si>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</si>
  <si>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</si>
  <si>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</si>
  <si>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</si>
  <si>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</si>
  <si>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</si>
  <si>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</si>
  <si>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</si>
  <si>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</si>
  <si>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</si>
  <si>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</si>
  <si>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</si>
  <si>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</si>
  <si>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</si>
  <si>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</si>
  <si>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</si>
  <si>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</si>
  <si>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</si>
  <si>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</si>
  <si>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</si>
  <si>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</si>
  <si>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</si>
  <si>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</si>
  <si>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</si>
  <si>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</si>
  <si>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</si>
  <si>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</si>
  <si>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</si>
  <si>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</si>
  <si>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</si>
  <si>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</si>
  <si>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</si>
  <si>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</si>
  <si>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</si>
  <si>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</si>
  <si>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</si>
  <si>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</si>
  <si>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</si>
  <si>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</si>
  <si>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</si>
  <si>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</si>
  <si>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</si>
  <si>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</si>
  <si>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</si>
  <si>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</si>
  <si>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</si>
  <si>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</si>
  <si>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</si>
  <si>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</si>
  <si>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</si>
  <si>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</si>
  <si>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</si>
  <si>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</si>
  <si>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</si>
  <si>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</si>
  <si>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</si>
  <si>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</si>
  <si>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</si>
  <si>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</si>
  <si>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</si>
  <si>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</si>
  <si>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</si>
  <si>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</si>
  <si>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</si>
  <si>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</si>
  <si>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</si>
  <si>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</si>
  <si>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</si>
  <si>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</si>
  <si>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</si>
  <si>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</si>
  <si>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</si>
  <si>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</si>
  <si>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</si>
  <si>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</si>
  <si>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</si>
  <si>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</si>
  <si>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</si>
  <si>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</si>
  <si>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</si>
  <si>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</si>
  <si>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</si>
  <si>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</si>
  <si>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</si>
  <si>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</si>
  <si>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</si>
  <si>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</si>
  <si>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</si>
  <si>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</si>
  <si>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</si>
  <si>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</si>
  <si>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</si>
  <si>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</si>
  <si>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</si>
  <si>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</si>
  <si>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</si>
  <si>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</si>
  <si>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</si>
  <si>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</si>
  <si>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</si>
  <si>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</si>
  <si>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</si>
  <si>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</si>
  <si>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</si>
  <si>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</si>
  <si>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</si>
  <si>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</si>
  <si>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</si>
  <si>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</si>
  <si>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</si>
  <si>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</si>
  <si>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</si>
  <si>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</si>
  <si>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</si>
  <si>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</si>
  <si>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</si>
  <si>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</si>
  <si>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</si>
  <si>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</si>
  <si>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</si>
  <si>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</si>
  <si>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</si>
  <si>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</si>
  <si>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</si>
  <si>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</si>
  <si>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</si>
  <si>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</si>
  <si>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</si>
  <si>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</si>
  <si>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</si>
  <si>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</si>
  <si>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</si>
  <si>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</si>
  <si>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</si>
  <si>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</si>
  <si>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</si>
  <si>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</si>
  <si>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</si>
  <si>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</si>
  <si>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</si>
  <si>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</si>
  <si>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</si>
  <si>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</si>
  <si>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</si>
  <si>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</si>
  <si>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</si>
  <si>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</si>
  <si>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</si>
  <si>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</si>
  <si>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</si>
  <si>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</si>
  <si>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</si>
  <si>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</si>
  <si>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</si>
  <si>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</si>
  <si>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</si>
  <si>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</si>
  <si>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</si>
  <si>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</si>
  <si>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</si>
  <si>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</si>
  <si>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</si>
  <si>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</si>
  <si>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</si>
  <si>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</si>
  <si>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</si>
  <si>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</si>
  <si>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</si>
  <si>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</si>
  <si>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</si>
  <si>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</si>
  <si>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</si>
  <si>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</si>
  <si>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</si>
  <si>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</si>
  <si>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</si>
  <si>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</si>
  <si>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</si>
  <si>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</si>
  <si>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</si>
  <si>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</si>
  <si>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</si>
  <si>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</si>
  <si>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</si>
  <si>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</si>
  <si>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</si>
  <si>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</si>
  <si>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</si>
  <si>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</si>
  <si>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</si>
  <si>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</si>
  <si>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</si>
  <si>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</si>
  <si>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</si>
  <si>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</si>
  <si>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</si>
  <si>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</si>
  <si>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</si>
  <si>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</si>
  <si>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</si>
  <si>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</si>
  <si>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</si>
  <si>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</si>
  <si>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</si>
  <si>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</si>
  <si>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</si>
  <si>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</si>
  <si>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</si>
  <si>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</si>
  <si>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</si>
  <si>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</si>
  <si>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</si>
  <si>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</si>
  <si>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</si>
  <si>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</si>
  <si>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</si>
  <si>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</si>
  <si>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</si>
  <si>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</si>
  <si>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</si>
  <si>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</si>
  <si>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</si>
  <si>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</si>
  <si>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</si>
  <si>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</si>
  <si>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</si>
  <si>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</si>
  <si>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</si>
  <si>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</si>
  <si>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</si>
  <si>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</si>
  <si>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</si>
  <si>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</si>
  <si>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</si>
  <si>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</si>
  <si>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</si>
  <si>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</si>
  <si>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</si>
  <si>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</si>
  <si>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</si>
  <si>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</si>
  <si>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</si>
  <si>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</si>
  <si>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</si>
  <si>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</si>
  <si>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</si>
  <si>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</si>
  <si>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</si>
  <si>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</si>
  <si>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</si>
  <si>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</si>
  <si>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</si>
  <si>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</si>
  <si>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</si>
  <si>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</si>
  <si>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</si>
  <si>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</si>
  <si>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</si>
  <si>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</si>
  <si>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</si>
  <si>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</si>
  <si>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</si>
  <si>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</si>
  <si>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</si>
  <si>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</si>
  <si>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</si>
  <si>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</si>
  <si>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</si>
  <si>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</si>
  <si>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</si>
  <si>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</si>
  <si>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</si>
  <si>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</si>
  <si>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</si>
  <si>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</si>
  <si>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</si>
  <si>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</si>
  <si>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</si>
  <si>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</si>
  <si>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</si>
  <si>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</si>
  <si>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</si>
  <si>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</si>
  <si>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</si>
  <si>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</si>
  <si>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</si>
  <si>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</si>
  <si>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</si>
  <si>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</si>
  <si>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</si>
  <si>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</si>
  <si>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</si>
  <si>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</si>
  <si>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</si>
  <si>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</si>
  <si>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</si>
  <si>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</si>
  <si>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</si>
  <si>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</si>
  <si>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</si>
  <si>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</si>
  <si>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</si>
  <si>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</si>
  <si>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</si>
  <si>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</si>
  <si>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</si>
  <si>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</si>
  <si>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</si>
  <si>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</si>
  <si>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</si>
  <si>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</si>
  <si>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</si>
  <si>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</si>
  <si>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</si>
  <si>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</si>
  <si>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</si>
  <si>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</si>
  <si>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</si>
  <si>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</si>
  <si>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</si>
  <si>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</si>
  <si>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</si>
  <si>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</si>
  <si>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</si>
  <si>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</si>
  <si>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</si>
  <si>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</si>
  <si>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</si>
  <si>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</si>
  <si>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</si>
  <si>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</si>
  <si>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</si>
  <si>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</si>
  <si>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</si>
  <si>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</si>
  <si>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</si>
  <si>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</si>
  <si>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</si>
  <si>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</si>
  <si>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</si>
  <si>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</si>
  <si>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</si>
  <si>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</si>
  <si>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</si>
  <si>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</si>
  <si>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</si>
  <si>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</si>
  <si>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</si>
  <si>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</si>
  <si>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</si>
  <si>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</si>
  <si>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</si>
  <si>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</si>
  <si>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</si>
  <si>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</si>
  <si>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</si>
  <si>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</si>
  <si>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</si>
  <si>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</si>
  <si>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</si>
  <si>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</si>
  <si>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</si>
  <si>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</si>
  <si>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</si>
  <si>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</si>
  <si>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</si>
  <si>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</si>
  <si>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</si>
  <si>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</si>
  <si>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</si>
  <si>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</si>
  <si>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</si>
  <si>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</si>
  <si>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</si>
  <si>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</si>
  <si>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</si>
  <si>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</si>
  <si>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</si>
  <si>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</si>
  <si>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</si>
  <si>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</si>
  <si>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</si>
  <si>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</si>
  <si>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</si>
  <si>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</si>
  <si>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</si>
  <si>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</si>
  <si>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</si>
  <si>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</si>
  <si>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</si>
  <si>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</si>
  <si>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</si>
  <si>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</si>
  <si>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</si>
  <si>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</si>
  <si>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</si>
  <si>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</si>
  <si>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</si>
  <si>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</si>
  <si>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</si>
  <si>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</si>
  <si>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</si>
  <si>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</si>
  <si>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</si>
  <si>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</si>
  <si>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</si>
  <si>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</si>
  <si>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</si>
  <si>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</si>
  <si>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</si>
  <si>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</si>
  <si>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</si>
  <si>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</si>
  <si>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</si>
  <si>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</si>
  <si>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</si>
  <si>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</si>
  <si>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</si>
  <si>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</si>
  <si>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</si>
  <si>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</si>
  <si>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</si>
  <si>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</si>
  <si>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</si>
  <si>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</si>
  <si>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</si>
  <si>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</si>
  <si>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</si>
  <si>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</si>
  <si>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</si>
  <si>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</si>
  <si>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</si>
  <si>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</si>
  <si>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</si>
  <si>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</si>
  <si>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</si>
  <si>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</si>
  <si>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</si>
  <si>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</si>
  <si>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</si>
  <si>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</si>
  <si>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</si>
  <si>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</si>
  <si>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</si>
  <si>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</si>
  <si>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</si>
  <si>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</si>
  <si>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</si>
  <si>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</si>
  <si>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</si>
  <si>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</si>
  <si>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</si>
  <si>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</si>
  <si>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</si>
  <si>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</si>
  <si>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</si>
  <si>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</si>
  <si>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</si>
  <si>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</si>
  <si>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</si>
  <si>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</si>
  <si>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</si>
  <si>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</si>
  <si>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</si>
  <si>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</si>
  <si>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</si>
  <si>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</si>
  <si>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</si>
  <si>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</si>
  <si>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</si>
  <si>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</si>
  <si>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</si>
  <si>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</si>
  <si>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</si>
  <si>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</si>
  <si>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</si>
  <si>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</si>
  <si>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</si>
  <si>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</si>
  <si>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</si>
  <si>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</si>
  <si>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</si>
  <si>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</si>
  <si>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</si>
  <si>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</si>
  <si>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</si>
  <si>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</si>
  <si>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</si>
  <si>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</si>
  <si>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</si>
  <si>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</si>
  <si>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</si>
  <si>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</si>
  <si>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</si>
  <si>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</si>
  <si>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</si>
  <si>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</si>
  <si>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</si>
  <si>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</si>
  <si>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</si>
  <si>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</si>
  <si>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</si>
  <si>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</si>
  <si>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</si>
  <si>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</si>
  <si>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</si>
  <si>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</si>
  <si>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</si>
  <si>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</si>
  <si>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</si>
  <si>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</si>
  <si>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</si>
  <si>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</si>
  <si>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</si>
  <si>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</si>
  <si>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</si>
  <si>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</si>
  <si>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</si>
  <si>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</si>
  <si>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</si>
  <si>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</si>
  <si>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</si>
  <si>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</si>
  <si>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</si>
  <si>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</si>
  <si>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</si>
  <si>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</si>
  <si>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</si>
  <si>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</si>
  <si>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</si>
  <si>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</si>
  <si>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</si>
  <si>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</si>
  <si>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</si>
  <si>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</si>
  <si>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</si>
  <si>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</si>
  <si>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</si>
  <si>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</si>
  <si>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</si>
  <si>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</si>
  <si>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</si>
  <si>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</si>
  <si>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</si>
  <si>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</si>
  <si>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</si>
  <si>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</si>
  <si>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</si>
  <si>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</si>
  <si>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</si>
  <si>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</si>
  <si>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</si>
  <si>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</si>
  <si>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</si>
  <si>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</si>
  <si>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</si>
  <si>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</si>
  <si>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</si>
  <si>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</si>
  <si>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</si>
  <si>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</si>
  <si>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</si>
  <si>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</si>
  <si>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</si>
  <si>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</si>
  <si>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</si>
  <si>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</si>
  <si>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</si>
  <si>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</si>
  <si>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</si>
  <si>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</si>
  <si>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</si>
  <si>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</si>
  <si>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</si>
  <si>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</si>
  <si>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</si>
  <si>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</si>
  <si>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</si>
  <si>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</si>
  <si>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</si>
  <si>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</si>
  <si>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</si>
  <si>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</si>
  <si>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</si>
  <si>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</si>
  <si>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</si>
  <si>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</si>
  <si>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</si>
  <si>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</si>
  <si>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</si>
  <si>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</si>
  <si>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</si>
  <si>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</si>
  <si>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</si>
  <si>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</si>
  <si>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</si>
  <si>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</si>
  <si>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</si>
  <si>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</si>
  <si>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</si>
  <si>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</si>
  <si>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</si>
  <si>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</si>
  <si>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</si>
  <si>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</si>
  <si>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</si>
  <si>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</si>
  <si>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</si>
  <si>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</si>
  <si>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</si>
  <si>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</si>
  <si>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</si>
  <si>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</si>
  <si>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</si>
  <si>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</si>
  <si>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</si>
  <si>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</si>
  <si>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</si>
  <si>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</si>
  <si>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</si>
  <si>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</si>
  <si>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</si>
  <si>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</si>
  <si>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</si>
  <si>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</si>
  <si>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</si>
  <si>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</si>
  <si>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</si>
  <si>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</si>
  <si>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</si>
  <si>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</si>
  <si>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</si>
  <si>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</si>
  <si>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</si>
  <si>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</si>
  <si>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</si>
  <si>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</si>
  <si>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</si>
  <si>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</si>
  <si>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</si>
  <si>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</si>
  <si>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</si>
  <si>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</si>
  <si>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</si>
  <si>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</si>
  <si>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</si>
  <si>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</si>
  <si>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</si>
  <si>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</si>
  <si>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</si>
  <si>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</si>
  <si>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</si>
  <si>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</si>
  <si>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</si>
  <si>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</si>
  <si>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</si>
  <si>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</si>
  <si>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</si>
  <si>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</si>
  <si>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</si>
  <si>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</si>
  <si>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</si>
  <si>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</si>
  <si>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</si>
  <si>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</si>
  <si>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</si>
  <si>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</si>
  <si>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</si>
  <si>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</si>
  <si>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</si>
  <si>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</si>
  <si>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</si>
  <si>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</si>
  <si>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</si>
  <si>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</si>
  <si>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</si>
  <si>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</si>
  <si>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</si>
  <si>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</si>
  <si>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</si>
  <si>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</si>
  <si>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</si>
  <si>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</si>
  <si>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</si>
  <si>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</si>
  <si>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</si>
  <si>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</si>
  <si>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</si>
  <si>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</si>
  <si>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</si>
  <si>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</si>
  <si>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</si>
  <si>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</si>
  <si>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</si>
  <si>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</si>
  <si>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</si>
  <si>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</si>
  <si>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</si>
  <si>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</si>
  <si>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</si>
  <si>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</si>
  <si>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</si>
  <si>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</si>
  <si>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</si>
  <si>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</si>
  <si>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</si>
  <si>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</si>
  <si>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</si>
  <si>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</si>
  <si>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</si>
  <si>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</si>
  <si>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</si>
  <si>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</si>
  <si>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</si>
  <si>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</si>
  <si>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</si>
  <si>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</si>
  <si>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</si>
  <si>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</si>
  <si>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</si>
  <si>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</si>
  <si>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</si>
  <si>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</si>
  <si>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</si>
  <si>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</si>
  <si>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</si>
  <si>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</si>
  <si>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</si>
  <si>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</si>
  <si>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</si>
  <si>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</si>
  <si>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</si>
  <si>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</si>
  <si>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</si>
  <si>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</si>
  <si>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</si>
  <si>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</si>
  <si>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</si>
  <si>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</si>
  <si>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</si>
  <si>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</si>
  <si>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</si>
  <si>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</si>
  <si>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</si>
  <si>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</si>
  <si>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</si>
  <si>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</si>
  <si>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</si>
  <si>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</si>
  <si>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</si>
  <si>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</si>
  <si>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</si>
  <si>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</si>
  <si>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</si>
  <si>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</si>
  <si>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</si>
  <si>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</si>
  <si>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</si>
  <si>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</si>
  <si>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</si>
  <si>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</si>
  <si>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</si>
  <si>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</si>
  <si>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</si>
  <si>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</si>
  <si>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</si>
  <si>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</si>
  <si>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</si>
  <si>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</si>
  <si>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</si>
  <si>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</si>
  <si>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</si>
  <si>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</si>
  <si>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</si>
  <si>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</si>
  <si>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</si>
  <si>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</si>
  <si>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</si>
  <si>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</si>
  <si>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</si>
  <si>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</si>
  <si>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</si>
  <si>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</si>
  <si>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</si>
  <si>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</si>
  <si>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</si>
  <si>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</si>
  <si>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</si>
  <si>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</si>
  <si>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</si>
  <si>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</si>
  <si>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</si>
  <si>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</si>
  <si>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</si>
  <si>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</si>
  <si>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</si>
  <si>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</si>
  <si>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</si>
  <si>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</si>
  <si>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</si>
  <si>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</si>
  <si>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</si>
  <si>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</si>
  <si>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</si>
  <si>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</si>
  <si>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</si>
  <si>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</si>
  <si>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</si>
  <si>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</si>
  <si>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</si>
  <si>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</si>
  <si>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</si>
  <si>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</si>
  <si>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</si>
  <si>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</si>
  <si>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</si>
  <si>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</si>
  <si>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</si>
  <si>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</si>
  <si>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</si>
  <si>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</si>
  <si>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</si>
  <si>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</si>
  <si>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</si>
  <si>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</si>
  <si>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</si>
  <si>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</si>
  <si>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</si>
  <si>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</si>
  <si>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</si>
  <si>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</si>
  <si>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</si>
  <si>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</si>
  <si>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</si>
  <si>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</si>
  <si>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</si>
  <si>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</si>
  <si>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</si>
  <si>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</si>
  <si>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</si>
  <si>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</si>
  <si>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</si>
  <si>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</si>
  <si>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</si>
  <si>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</si>
  <si>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</si>
  <si>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</si>
  <si>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</si>
  <si>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</si>
  <si>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</si>
  <si>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</si>
  <si>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</si>
  <si>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</si>
  <si>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</si>
  <si>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</si>
  <si>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</si>
  <si>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</si>
  <si>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</si>
  <si>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</si>
  <si>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</si>
  <si>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</si>
  <si>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</si>
  <si>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</si>
  <si>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</si>
  <si>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</si>
  <si>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</si>
  <si>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</si>
  <si>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</si>
  <si>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</si>
  <si>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</si>
  <si>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</si>
  <si>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</si>
  <si>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</si>
  <si>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</si>
  <si>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</si>
  <si>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</si>
  <si>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</si>
  <si>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</si>
  <si>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</si>
  <si>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</si>
  <si>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</si>
  <si>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</si>
  <si>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</si>
  <si>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</si>
  <si>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</si>
  <si>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</si>
  <si>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</si>
  <si>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</si>
  <si>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</si>
  <si>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</si>
  <si>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</si>
  <si>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</si>
  <si>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</si>
  <si>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</si>
  <si>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</si>
  <si>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</si>
  <si>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</si>
  <si>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</si>
  <si>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</si>
  <si>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</si>
  <si>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</si>
  <si>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</si>
  <si>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</si>
  <si>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</si>
  <si>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</si>
  <si>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</si>
  <si>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</si>
  <si>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</si>
  <si>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</si>
  <si>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</si>
  <si>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</si>
  <si>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</si>
  <si>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</si>
  <si>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</si>
  <si>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</si>
  <si>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</si>
  <si>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</si>
  <si>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</si>
  <si>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</si>
  <si>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</si>
  <si>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</si>
  <si>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</si>
  <si>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</si>
  <si>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</si>
  <si>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</si>
  <si>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</si>
  <si>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</si>
  <si>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</si>
  <si>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</si>
  <si>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</si>
  <si>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</si>
  <si>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</si>
  <si>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</si>
  <si>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</si>
  <si>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</si>
  <si>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</si>
  <si>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</si>
  <si>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</si>
  <si>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</si>
  <si>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</si>
  <si>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</si>
  <si>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</si>
  <si>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</si>
  <si>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</si>
  <si>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</si>
  <si>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</si>
  <si>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</si>
  <si>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</si>
  <si>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</si>
  <si>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</si>
  <si>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</si>
  <si>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</si>
  <si>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</si>
  <si>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</si>
  <si>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</si>
  <si>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</si>
  <si>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</si>
  <si>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</si>
  <si>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</si>
  <si>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</si>
  <si>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</si>
  <si>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</si>
  <si>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</si>
  <si>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</si>
  <si>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</si>
  <si>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</si>
  <si>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</si>
  <si>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</si>
  <si>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</si>
  <si>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</si>
  <si>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</si>
  <si>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</si>
  <si>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</si>
  <si>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</si>
  <si>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</si>
  <si>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</si>
  <si>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</si>
  <si>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</si>
  <si>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</si>
  <si>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</si>
  <si>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</si>
  <si>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</si>
  <si>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</si>
  <si>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</si>
  <si>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</si>
  <si>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</si>
  <si>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</si>
  <si>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</si>
  <si>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</si>
  <si>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</si>
  <si>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</si>
  <si>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</si>
  <si>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</si>
  <si>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</si>
  <si>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</si>
  <si>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</si>
  <si>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</si>
  <si>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</si>
  <si>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</si>
  <si>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</si>
  <si>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</si>
  <si>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</si>
  <si>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</si>
  <si>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</si>
  <si>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</si>
  <si>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</si>
  <si>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</si>
  <si>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</si>
  <si>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</si>
  <si>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</si>
  <si>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</si>
  <si>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</si>
  <si>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</si>
  <si>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</si>
  <si>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</si>
  <si>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</si>
  <si>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</si>
  <si>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</si>
  <si>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</si>
  <si>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</si>
  <si>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</si>
  <si>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</si>
  <si>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</si>
  <si>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</si>
  <si>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</si>
  <si>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</si>
  <si>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</si>
  <si>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</si>
  <si>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</si>
  <si>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</si>
  <si>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</si>
  <si>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</si>
  <si>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</si>
  <si>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</si>
  <si>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</si>
  <si>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</si>
  <si>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</si>
  <si>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</si>
  <si>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</si>
  <si>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</si>
  <si>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</si>
  <si>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</si>
  <si>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</si>
  <si>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</si>
  <si>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</si>
  <si>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</si>
  <si>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</si>
  <si>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</si>
  <si>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</si>
  <si>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</si>
  <si>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</si>
  <si>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</si>
  <si>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</si>
  <si>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</si>
  <si>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</si>
  <si>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</si>
  <si>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</si>
  <si>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</si>
  <si>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</si>
  <si>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</si>
  <si>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</si>
  <si>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</si>
  <si>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</si>
  <si>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</si>
  <si>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</si>
  <si>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</si>
  <si>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</si>
  <si>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</si>
  <si>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</si>
  <si>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</si>
  <si>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</si>
  <si>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</si>
  <si>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</si>
  <si>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</si>
  <si>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</si>
  <si>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</si>
  <si>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</si>
  <si>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</si>
  <si>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</si>
  <si>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</si>
  <si>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</si>
  <si>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</si>
  <si>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</si>
  <si>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</si>
  <si>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</si>
  <si>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</si>
  <si>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</si>
  <si>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</si>
  <si>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</si>
  <si>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</si>
  <si>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</si>
  <si>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</si>
  <si>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</si>
  <si>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</si>
  <si>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</si>
  <si>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</si>
  <si>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</si>
  <si>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</si>
  <si>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</si>
  <si>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</si>
  <si>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</si>
  <si>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</si>
  <si>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</si>
  <si>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</si>
  <si>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</si>
  <si>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</si>
  <si>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</si>
  <si>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</si>
  <si>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</si>
  <si>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</si>
  <si>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</si>
  <si>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</si>
  <si>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</si>
  <si>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</si>
  <si>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</si>
  <si>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</si>
  <si>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</si>
  <si>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</si>
  <si>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</si>
  <si>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</si>
  <si>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</si>
  <si>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</si>
  <si>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</si>
  <si>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</si>
  <si>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</si>
  <si>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</si>
  <si>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</si>
  <si>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</si>
  <si>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</si>
  <si>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</si>
  <si>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</si>
  <si>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</si>
  <si>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</si>
  <si>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</si>
  <si>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</si>
  <si>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</si>
  <si>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</si>
  <si>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</si>
  <si>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</si>
  <si>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</si>
  <si>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</si>
  <si>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</si>
  <si>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</si>
  <si>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</si>
  <si>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</si>
  <si>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</si>
  <si>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</si>
  <si>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</si>
  <si>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</si>
  <si>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</si>
  <si>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</si>
  <si>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</si>
  <si>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</si>
  <si>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</si>
  <si>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</si>
  <si>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</si>
  <si>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</si>
  <si>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</si>
  <si>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</si>
  <si>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</si>
  <si>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</si>
  <si>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</si>
  <si>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</si>
  <si>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</si>
  <si>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</si>
  <si>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</si>
  <si>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</si>
  <si>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</si>
  <si>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</si>
  <si>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</si>
  <si>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</si>
  <si>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</si>
  <si>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</si>
  <si>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</si>
  <si>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</si>
  <si>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</si>
  <si>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</si>
  <si>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</si>
  <si>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</si>
  <si>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</si>
  <si>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</si>
  <si>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</si>
  <si>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</si>
  <si>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</si>
  <si>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</si>
  <si>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</si>
  <si>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</si>
  <si>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</si>
  <si>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</si>
  <si>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</si>
  <si>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</si>
  <si>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</si>
  <si>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</si>
  <si>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</si>
  <si>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</si>
  <si>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</si>
  <si>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</si>
  <si>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</si>
  <si>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</si>
  <si>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</si>
  <si>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</si>
  <si>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</si>
  <si>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</si>
  <si>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</si>
  <si>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</si>
  <si>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</si>
  <si>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</si>
  <si>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</si>
  <si>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</si>
  <si>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</si>
  <si>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</si>
  <si>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</si>
  <si>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</si>
  <si>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</si>
  <si>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</si>
  <si>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</si>
  <si>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</si>
  <si>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</si>
  <si>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</si>
  <si>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</si>
  <si>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</si>
  <si>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</si>
  <si>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</si>
  <si>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</si>
  <si>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</si>
  <si>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</si>
  <si>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</si>
  <si>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</si>
  <si>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</si>
  <si>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</si>
  <si>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</si>
  <si>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</si>
  <si>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</si>
  <si>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</si>
  <si>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</si>
  <si>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</si>
  <si>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</si>
  <si>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</si>
  <si>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</si>
  <si>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</si>
  <si>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</si>
  <si>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</si>
  <si>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</si>
  <si>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</si>
  <si>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</si>
  <si>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</si>
  <si>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</si>
  <si>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</si>
  <si>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</si>
  <si>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</si>
  <si>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</si>
  <si>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</si>
  <si>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</si>
  <si>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</si>
  <si>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</si>
  <si>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</si>
  <si>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</si>
  <si>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</si>
  <si>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</si>
  <si>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</si>
  <si>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</si>
  <si>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</si>
  <si>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</si>
  <si>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</si>
  <si>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</si>
  <si>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</si>
  <si>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</si>
  <si>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</si>
  <si>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</si>
  <si>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</si>
  <si>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</si>
  <si>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</si>
  <si>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</si>
  <si>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</si>
  <si>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</si>
  <si>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</si>
  <si>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</si>
  <si>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</si>
  <si>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</si>
  <si>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</si>
  <si>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</si>
  <si>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</si>
  <si>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</si>
  <si>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</si>
  <si>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</si>
  <si>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</si>
  <si>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</si>
  <si>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</si>
  <si>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</si>
  <si>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</si>
  <si>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</si>
  <si>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</si>
  <si>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</si>
  <si>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</si>
  <si>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</si>
  <si>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</si>
  <si>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</si>
  <si>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</si>
  <si>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</si>
  <si>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</si>
  <si>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</si>
  <si>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</si>
  <si>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</si>
  <si>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</si>
  <si>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</si>
  <si>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</si>
  <si>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</si>
  <si>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</si>
  <si>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</si>
  <si>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</si>
  <si>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</si>
  <si>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</si>
  <si>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</si>
  <si>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</si>
  <si>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</si>
  <si>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</si>
  <si>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</si>
  <si>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</si>
  <si>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</si>
  <si>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</si>
  <si>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</si>
  <si>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</si>
  <si>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</si>
  <si>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</si>
  <si>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</si>
  <si>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</si>
  <si>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</si>
  <si>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</si>
  <si>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</si>
  <si>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</si>
  <si>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</si>
  <si>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</si>
  <si>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</si>
  <si>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</si>
  <si>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</si>
  <si>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</si>
  <si>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</si>
  <si>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</si>
  <si>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</si>
  <si>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</si>
  <si>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</si>
  <si>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</si>
  <si>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</si>
  <si>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</si>
  <si>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</si>
  <si>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</si>
  <si>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</si>
  <si>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</si>
  <si>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</si>
  <si>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</si>
  <si>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</si>
  <si>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</si>
  <si>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</si>
  <si>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</si>
  <si>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</si>
  <si>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</si>
  <si>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</si>
  <si>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</si>
  <si>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</si>
  <si>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</si>
  <si>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</si>
  <si>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</si>
  <si>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</si>
  <si>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</si>
  <si>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</si>
  <si>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</si>
  <si>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</si>
  <si>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</si>
  <si>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</si>
  <si>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</si>
  <si>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</si>
  <si>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</si>
  <si>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</si>
  <si>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</si>
  <si>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</si>
  <si>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</si>
  <si>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</si>
  <si>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</si>
  <si>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</si>
  <si>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</si>
  <si>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</si>
  <si>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</si>
  <si>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</si>
  <si>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</si>
  <si>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</si>
  <si>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</si>
  <si>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</si>
  <si>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</si>
  <si>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</si>
  <si>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</si>
  <si>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</si>
  <si>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</si>
  <si>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</si>
  <si>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</si>
  <si>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</si>
  <si>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</si>
  <si>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</si>
  <si>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</si>
  <si>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</si>
  <si>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</si>
  <si>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</si>
  <si>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</si>
  <si>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</si>
  <si>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</si>
  <si>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</si>
  <si>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</si>
  <si>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</si>
  <si>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</si>
  <si>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</si>
  <si>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</si>
  <si>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</si>
  <si>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</si>
  <si>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</si>
  <si>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</si>
  <si>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</si>
  <si>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</si>
  <si>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</si>
  <si>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</si>
  <si>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</si>
  <si>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</si>
  <si>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</si>
  <si>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</si>
  <si>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</si>
  <si>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</si>
  <si>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</si>
  <si>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</si>
  <si>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</si>
  <si>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</si>
  <si>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</si>
  <si>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</si>
  <si>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</si>
  <si>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</si>
  <si>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</si>
  <si>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</si>
  <si>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</si>
  <si>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</si>
  <si>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</si>
  <si>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</si>
  <si>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</si>
  <si>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</si>
  <si>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</si>
  <si>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</si>
  <si>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</si>
  <si>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</si>
  <si>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</si>
  <si>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</si>
  <si>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</si>
  <si>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</si>
  <si>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</si>
  <si>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</si>
  <si>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</si>
  <si>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</si>
  <si>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</si>
  <si>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</si>
  <si>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</si>
  <si>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</si>
  <si>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</si>
  <si>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</si>
  <si>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</si>
  <si>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</si>
  <si>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</si>
  <si>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</si>
  <si>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</si>
  <si>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</si>
  <si>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</si>
  <si>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</si>
  <si>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</si>
  <si>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</si>
  <si>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</si>
  <si>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</si>
  <si>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</si>
  <si>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</si>
  <si>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</si>
  <si>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</si>
  <si>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</si>
  <si>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</si>
  <si>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</si>
  <si>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</si>
  <si>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</si>
  <si>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</si>
  <si>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</si>
  <si>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</si>
  <si>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</si>
  <si>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</si>
  <si>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</si>
  <si>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</si>
  <si>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</si>
  <si>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</si>
  <si>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</si>
  <si>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</si>
  <si>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</si>
  <si>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</si>
  <si>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</si>
  <si>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</si>
  <si>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</si>
  <si>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</si>
  <si>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</si>
  <si>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</si>
  <si>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</si>
  <si>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</si>
  <si>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</si>
  <si>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</si>
  <si>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</si>
  <si>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</si>
  <si>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</si>
  <si>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</si>
  <si>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</si>
  <si>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</si>
  <si>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</si>
  <si>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</si>
  <si>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</si>
  <si>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</si>
  <si>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</si>
  <si>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</si>
  <si>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</si>
  <si>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</si>
  <si>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</si>
  <si>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</si>
  <si>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</si>
  <si>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</si>
  <si>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</si>
  <si>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</si>
  <si>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</si>
  <si>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</si>
  <si>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</si>
  <si>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</si>
  <si>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</si>
  <si>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</si>
  <si>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</si>
  <si>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</si>
  <si>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</si>
  <si>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</si>
  <si>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</si>
  <si>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</si>
  <si>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</si>
  <si>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</si>
  <si>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</si>
  <si>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</si>
  <si>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</si>
  <si>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</si>
  <si>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</si>
  <si>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</si>
  <si>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</si>
  <si>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</si>
  <si>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</si>
  <si>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</si>
  <si>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</si>
  <si>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</si>
  <si>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</si>
  <si>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</si>
  <si>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</si>
  <si>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</si>
  <si>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</si>
  <si>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</si>
  <si>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</si>
  <si>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</si>
  <si>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</si>
  <si>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</si>
  <si>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</si>
  <si>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</si>
  <si>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</si>
  <si>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</si>
  <si>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</si>
  <si>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</si>
  <si>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</si>
  <si>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</si>
  <si>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</si>
  <si>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</si>
  <si>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</si>
  <si>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</si>
  <si>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</si>
  <si>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</si>
  <si>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</si>
  <si>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</si>
  <si>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</si>
  <si>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</si>
  <si>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</si>
  <si>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</si>
  <si>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</si>
  <si>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</si>
  <si>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</si>
  <si>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</si>
  <si>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</si>
  <si>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</si>
  <si>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</si>
  <si>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</si>
  <si>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</si>
  <si>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</si>
  <si>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</si>
  <si>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</si>
  <si>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</si>
  <si>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</si>
  <si>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</si>
  <si>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</si>
  <si>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</si>
  <si>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</si>
  <si>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</si>
  <si>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</si>
  <si>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</si>
  <si>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</si>
  <si>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</si>
  <si>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</si>
  <si>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</si>
  <si>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</si>
  <si>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</si>
  <si>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</si>
  <si>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</si>
  <si>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</si>
  <si>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</si>
  <si>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</si>
  <si>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</si>
  <si>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</si>
  <si>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</si>
  <si>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</si>
  <si>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</si>
  <si>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</si>
  <si>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</si>
  <si>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</si>
  <si>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</si>
  <si>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</si>
  <si>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</si>
  <si>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</si>
  <si>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</si>
  <si>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</si>
  <si>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</si>
  <si>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</si>
  <si>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</si>
  <si>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</si>
  <si>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</si>
  <si>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</si>
  <si>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</si>
  <si>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</si>
  <si>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</si>
  <si>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</si>
  <si>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</si>
  <si>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</si>
  <si>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</si>
  <si>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</si>
  <si>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</si>
  <si>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</si>
  <si>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</si>
  <si>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</si>
  <si>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</si>
  <si>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</si>
  <si>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</si>
  <si>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</si>
  <si>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</si>
  <si>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</si>
  <si>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</si>
  <si>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</si>
  <si>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</si>
  <si>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</si>
  <si>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</si>
  <si>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</si>
  <si>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</si>
  <si>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</si>
  <si>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</si>
  <si>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</si>
  <si>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</si>
  <si>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</si>
  <si>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</si>
  <si>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</si>
  <si>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</si>
  <si>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</si>
  <si>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</si>
  <si>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</si>
  <si>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</si>
  <si>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</si>
  <si>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</si>
  <si>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</si>
  <si>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</si>
  <si>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</si>
  <si>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</si>
  <si>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</si>
  <si>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</si>
  <si>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</si>
  <si>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</si>
  <si>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</si>
  <si>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</si>
  <si>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</si>
  <si>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</si>
  <si>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</si>
  <si>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</si>
  <si>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</si>
  <si>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</si>
  <si>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</si>
  <si>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</si>
  <si>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</si>
  <si>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</si>
  <si>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</si>
  <si>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</si>
  <si>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</si>
  <si>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</si>
  <si>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</si>
  <si>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</si>
  <si>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</si>
  <si>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</si>
  <si>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</si>
  <si>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</si>
  <si>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</si>
  <si>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</si>
  <si>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</si>
  <si>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</si>
  <si>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</si>
  <si>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</si>
  <si>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</si>
  <si>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</si>
  <si>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</si>
  <si>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</si>
  <si>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</si>
  <si>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</si>
  <si>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</si>
  <si>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</si>
  <si>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</si>
  <si>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</si>
  <si>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</si>
  <si>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</si>
  <si>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</si>
  <si>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</si>
  <si>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</si>
  <si>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</si>
  <si>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</si>
  <si>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</si>
  <si>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</si>
  <si>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</si>
  <si>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</si>
  <si>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</si>
  <si>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</si>
  <si>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</si>
  <si>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</si>
  <si>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</si>
  <si>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</si>
  <si>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</si>
  <si>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</si>
  <si>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</si>
  <si>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</si>
  <si>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</si>
  <si>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</si>
  <si>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</si>
  <si>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</si>
  <si>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</si>
  <si>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</si>
  <si>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</si>
  <si>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</si>
  <si>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</si>
  <si>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</si>
  <si>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</si>
  <si>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</si>
  <si>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</si>
  <si>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</si>
  <si>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</si>
  <si>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</si>
  <si>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</si>
  <si>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</si>
  <si>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</si>
  <si>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</si>
  <si>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</si>
  <si>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</si>
  <si>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</si>
  <si>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</si>
  <si>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</si>
  <si>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</si>
  <si>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</si>
  <si>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</si>
  <si>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</si>
  <si>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</si>
  <si>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</si>
  <si>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</si>
  <si>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</si>
  <si>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</si>
  <si>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</si>
  <si>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</si>
  <si>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</si>
  <si>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</si>
  <si>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</si>
  <si>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</si>
  <si>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</si>
  <si>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</si>
  <si>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</si>
  <si>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</si>
  <si>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</si>
  <si>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</si>
  <si>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</si>
  <si>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</si>
  <si>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</si>
  <si>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</si>
  <si>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</si>
  <si>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</si>
  <si>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</si>
  <si>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</si>
  <si>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</si>
  <si>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</si>
  <si>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</si>
  <si>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</si>
  <si>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</si>
  <si>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</si>
  <si>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</si>
  <si>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</si>
  <si>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</si>
  <si>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</si>
  <si>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</si>
  <si>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</si>
  <si>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</si>
  <si>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</si>
  <si>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</si>
  <si>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</si>
  <si>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</si>
  <si>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</si>
  <si>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</si>
  <si>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</si>
  <si>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</si>
  <si>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</si>
  <si>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</si>
  <si>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</si>
  <si>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</si>
  <si>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</si>
  <si>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</si>
  <si>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</si>
  <si>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</si>
  <si>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</si>
  <si>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</si>
  <si>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</si>
  <si>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</si>
  <si>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</si>
  <si>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</si>
  <si>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</si>
  <si>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</si>
  <si>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</si>
  <si>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</si>
  <si>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</si>
  <si>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</si>
  <si>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</si>
  <si>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</si>
  <si>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</si>
  <si>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</si>
  <si>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</si>
  <si>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</si>
  <si>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</si>
  <si>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</si>
  <si>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</si>
  <si>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</si>
  <si>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</si>
  <si>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</si>
  <si>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</si>
  <si>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</si>
  <si>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</si>
  <si>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</si>
  <si>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</si>
  <si>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</si>
  <si>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</si>
  <si>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</si>
  <si>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</si>
  <si>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</si>
  <si>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</si>
  <si>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</si>
  <si>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</si>
  <si>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</si>
  <si>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</si>
  <si>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</si>
  <si>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</si>
  <si>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</si>
  <si>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</si>
  <si>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</si>
  <si>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</si>
  <si>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</si>
  <si>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</si>
  <si>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</si>
  <si>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</si>
  <si>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</si>
  <si>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</si>
  <si>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</si>
  <si>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</si>
  <si>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</si>
  <si>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</si>
  <si>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</si>
  <si>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</si>
  <si>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</si>
  <si>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</si>
  <si>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</si>
  <si>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</si>
  <si>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</si>
  <si>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</si>
  <si>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</si>
  <si>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</si>
  <si>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</si>
  <si>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</si>
  <si>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</si>
  <si>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</si>
  <si>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</si>
  <si>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</si>
  <si>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</si>
  <si>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</si>
  <si>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</si>
  <si>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</si>
  <si>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</si>
  <si>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</si>
  <si>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</si>
  <si>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</si>
  <si>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</si>
  <si>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</si>
  <si>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</si>
  <si>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</si>
  <si>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</si>
  <si>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</si>
  <si>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</si>
  <si>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</si>
  <si>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</si>
  <si>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</si>
  <si>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</si>
  <si>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</si>
  <si>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</si>
  <si>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</si>
  <si>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</si>
  <si>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</si>
  <si>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</si>
  <si>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</si>
  <si>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</si>
  <si>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</si>
  <si>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</si>
  <si>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</si>
  <si>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</si>
  <si>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</si>
  <si>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</si>
  <si>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</si>
  <si>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</si>
  <si>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</si>
  <si>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</si>
  <si>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</si>
  <si>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</si>
  <si>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</si>
  <si>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</si>
  <si>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</si>
  <si>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</si>
  <si>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</si>
  <si>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</si>
  <si>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</si>
  <si>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</si>
  <si>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</si>
  <si>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</si>
  <si>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</si>
  <si>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</si>
  <si>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</si>
  <si>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</si>
  <si>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</si>
  <si>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</si>
  <si>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</si>
  <si>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</si>
  <si>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</si>
  <si>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</si>
  <si>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</si>
  <si>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</si>
  <si>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</si>
  <si>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</si>
  <si>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</si>
  <si>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</si>
  <si>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</si>
  <si>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</si>
  <si>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</si>
  <si>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</si>
  <si>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</si>
  <si>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</si>
  <si>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</si>
  <si>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</si>
  <si>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</si>
  <si>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</si>
  <si>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</si>
  <si>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</si>
  <si>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</si>
  <si>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</si>
  <si>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</si>
  <si>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</si>
  <si>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</si>
  <si>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</si>
  <si>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</si>
  <si>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</si>
  <si>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</si>
  <si>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</si>
  <si>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</si>
  <si>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</si>
  <si>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</si>
  <si>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</si>
  <si>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</si>
  <si>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</si>
  <si>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</si>
  <si>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</si>
  <si>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</si>
  <si>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</si>
  <si>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</si>
  <si>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</si>
  <si>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</si>
  <si>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</si>
  <si>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</si>
  <si>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</si>
  <si>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</si>
  <si>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</si>
  <si>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</si>
  <si>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</si>
  <si>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</si>
  <si>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</si>
  <si>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</si>
  <si>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</si>
  <si>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</si>
  <si>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</si>
  <si>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</si>
  <si>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</si>
  <si>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</si>
  <si>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</si>
  <si>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</si>
  <si>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</si>
  <si>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</si>
  <si>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</si>
  <si>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</si>
  <si>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</si>
  <si>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</si>
  <si>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</si>
  <si>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</si>
  <si>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</si>
  <si>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</si>
  <si>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</si>
  <si>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</si>
  <si>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</si>
  <si>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</si>
  <si>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</si>
  <si>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</si>
  <si>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</si>
  <si>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</si>
  <si>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</si>
  <si>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</si>
  <si>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</si>
  <si>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</si>
  <si>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</si>
  <si>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</si>
  <si>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</si>
  <si>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</si>
  <si>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</si>
  <si>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</si>
  <si>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</si>
  <si>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</si>
  <si>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</si>
  <si>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</si>
  <si>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</si>
  <si>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</si>
  <si>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</si>
  <si>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</si>
  <si>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</si>
  <si>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</si>
  <si>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</si>
  <si>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</si>
  <si>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</si>
  <si>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</si>
  <si>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</si>
  <si>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</si>
  <si>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</si>
  <si>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</si>
  <si>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</si>
  <si>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</si>
  <si>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</si>
  <si>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</si>
  <si>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</si>
  <si>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</si>
  <si>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</si>
  <si>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</si>
  <si>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</si>
  <si>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</si>
  <si>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</si>
  <si>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</si>
  <si>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</si>
  <si>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</si>
  <si>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</si>
  <si>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</si>
  <si>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</si>
  <si>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</si>
  <si>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</si>
  <si>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</si>
  <si>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</si>
  <si>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</si>
  <si>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</si>
  <si>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</si>
  <si>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</si>
  <si>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</si>
  <si>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</si>
  <si>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</si>
  <si>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</si>
  <si>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</si>
  <si>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</si>
  <si>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</si>
  <si>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</si>
  <si>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</si>
  <si>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</si>
  <si>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</si>
  <si>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</si>
  <si>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</si>
  <si>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</si>
  <si>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</si>
  <si>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</si>
  <si>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</si>
  <si>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</si>
  <si>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</si>
  <si>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</si>
  <si>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</si>
  <si>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</si>
  <si>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</si>
  <si>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</si>
  <si>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</si>
  <si>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</si>
  <si>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</si>
  <si>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</si>
  <si>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</si>
  <si>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</si>
  <si>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</si>
  <si>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</si>
  <si>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</si>
  <si>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</si>
  <si>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</si>
  <si>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</si>
  <si>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</si>
  <si>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</si>
  <si>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</si>
  <si>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</si>
  <si>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</si>
  <si>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</si>
  <si>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</si>
  <si>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</si>
  <si>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</si>
  <si>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</si>
  <si>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</si>
  <si>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</si>
  <si>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</si>
  <si>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</si>
  <si>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</si>
  <si>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</si>
  <si>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</si>
  <si>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</si>
  <si>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</si>
  <si>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</si>
  <si>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</si>
  <si>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</si>
  <si>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</si>
  <si>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</si>
  <si>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</si>
  <si>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</si>
  <si>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</si>
  <si>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</si>
  <si>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</si>
  <si>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</si>
  <si>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</si>
  <si>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</si>
  <si>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</si>
  <si>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</si>
  <si>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</si>
  <si>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</si>
  <si>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</si>
  <si>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</si>
  <si>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</si>
  <si>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</si>
  <si>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</si>
  <si>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</si>
  <si>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</si>
  <si>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</si>
  <si>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</si>
  <si>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</si>
  <si>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</si>
  <si>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</si>
  <si>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</si>
  <si>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</si>
  <si>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</si>
  <si>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</si>
  <si>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</si>
  <si>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</si>
  <si>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</si>
  <si>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</si>
  <si>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</si>
  <si>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</si>
  <si>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</si>
  <si>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</si>
  <si>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</si>
  <si>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</si>
  <si>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</si>
  <si>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</si>
  <si>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</si>
  <si>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</si>
  <si>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</si>
  <si>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</si>
  <si>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</si>
  <si>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</si>
  <si>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</si>
  <si>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</si>
  <si>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</si>
  <si>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</si>
  <si>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</si>
  <si>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</si>
  <si>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</si>
  <si>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</si>
  <si>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</si>
  <si>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</si>
  <si>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</si>
  <si>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</si>
  <si>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</si>
  <si>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</si>
  <si>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</si>
  <si>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</si>
  <si>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</si>
  <si>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</si>
  <si>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</si>
  <si>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</si>
  <si>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</si>
  <si>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</si>
  <si>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</si>
  <si>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</si>
  <si>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</si>
  <si>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</si>
  <si>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</si>
  <si>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</si>
  <si>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</si>
  <si>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</si>
  <si>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</si>
  <si>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</si>
  <si>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</si>
  <si>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</si>
  <si>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</si>
  <si>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</si>
  <si>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</si>
  <si>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</si>
  <si>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</si>
  <si>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</si>
  <si>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</si>
  <si>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</si>
  <si>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</si>
  <si>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</si>
  <si>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</si>
  <si>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</si>
  <si>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</si>
  <si>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</si>
  <si>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</si>
  <si>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</si>
  <si>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</si>
  <si>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</si>
  <si>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</si>
  <si>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</si>
  <si>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</si>
  <si>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</si>
  <si>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</si>
  <si>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</si>
  <si>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</si>
  <si>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</si>
  <si>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</si>
  <si>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</si>
  <si>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</si>
  <si>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</si>
  <si>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</si>
  <si>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</si>
  <si>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</si>
  <si>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</si>
  <si>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</si>
  <si>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</si>
  <si>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</si>
  <si>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</si>
  <si>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</si>
  <si>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</si>
  <si>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</si>
  <si>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</si>
  <si>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</si>
  <si>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</si>
  <si>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</si>
  <si>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</si>
  <si>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</si>
  <si>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</si>
  <si>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</si>
  <si>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</si>
  <si>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</si>
  <si>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</si>
  <si>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</si>
  <si>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</si>
  <si>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</si>
  <si>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</si>
  <si>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</si>
  <si>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</si>
  <si>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</si>
  <si>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</si>
  <si>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</si>
  <si>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</si>
  <si>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</si>
  <si>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</si>
  <si>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</si>
  <si>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</si>
  <si>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</si>
  <si>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</si>
  <si>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</si>
  <si>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</si>
  <si>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</si>
  <si>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</si>
  <si>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</si>
  <si>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</si>
  <si>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</si>
  <si>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</si>
  <si>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</si>
  <si>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</si>
  <si>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</si>
  <si>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</si>
  <si>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</si>
  <si>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</si>
  <si>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</si>
  <si>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</si>
  <si>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</si>
  <si>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</si>
  <si>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</si>
  <si>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</si>
  <si>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</si>
  <si>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</si>
  <si>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</si>
  <si>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</si>
  <si>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</si>
  <si>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</si>
  <si>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</si>
  <si>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</si>
  <si>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</si>
  <si>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</si>
  <si>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</si>
  <si>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</si>
  <si>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</si>
  <si>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</si>
  <si>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</si>
  <si>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</si>
  <si>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</si>
  <si>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</si>
  <si>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</si>
  <si>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</si>
  <si>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</si>
  <si>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</si>
  <si>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</si>
  <si>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</si>
  <si>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</si>
  <si>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</si>
  <si>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</si>
  <si>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</si>
  <si>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</si>
  <si>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</si>
  <si>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</si>
  <si>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</si>
  <si>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</si>
  <si>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</si>
  <si>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</si>
  <si>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</si>
  <si>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</si>
  <si>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</si>
  <si>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</si>
  <si>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</si>
  <si>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</si>
  <si>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</si>
  <si>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</si>
  <si>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</si>
  <si>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</si>
  <si>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</si>
  <si>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</si>
  <si>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</si>
  <si>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</si>
  <si>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</si>
  <si>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</si>
  <si>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</si>
  <si>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</si>
  <si>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</si>
  <si>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</si>
  <si>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</si>
  <si>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</si>
  <si>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</si>
  <si>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</si>
  <si>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</si>
  <si>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</si>
  <si>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</si>
  <si>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</si>
  <si>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</si>
  <si>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</si>
  <si>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</si>
  <si>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</si>
  <si>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</si>
  <si>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</si>
  <si>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</si>
  <si>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</si>
  <si>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</si>
  <si>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</si>
  <si>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</si>
  <si>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</si>
  <si>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</si>
  <si>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</si>
  <si>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</si>
  <si>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</si>
  <si>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</si>
  <si>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</si>
  <si>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</si>
  <si>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</si>
  <si>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</si>
  <si>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</si>
  <si>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</si>
  <si>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</si>
  <si>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</si>
  <si>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</si>
  <si>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</si>
  <si>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</si>
  <si>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</si>
  <si>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</si>
  <si>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</si>
  <si>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</si>
  <si>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</si>
  <si>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</si>
  <si>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</si>
  <si>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</si>
  <si>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</si>
  <si>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</si>
  <si>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</si>
  <si>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</si>
  <si>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</si>
  <si>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</si>
  <si>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</si>
  <si>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</si>
  <si>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</si>
  <si>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</si>
  <si>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</si>
  <si>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</si>
  <si>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</si>
  <si>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</si>
  <si>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</si>
  <si>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</si>
  <si>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</si>
  <si>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</si>
  <si>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</si>
  <si>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</si>
  <si>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</si>
  <si>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</si>
  <si>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</si>
  <si>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</si>
  <si>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</si>
  <si>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</si>
  <si>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</si>
  <si>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</si>
  <si>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</si>
  <si>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</si>
  <si>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</si>
  <si>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</si>
  <si>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</si>
  <si>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</si>
  <si>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</si>
  <si>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</si>
  <si>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</si>
  <si>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</si>
  <si>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</si>
  <si>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</si>
  <si>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</si>
  <si>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</si>
  <si>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</si>
  <si>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</si>
  <si>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</si>
  <si>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</si>
  <si>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</si>
  <si>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</si>
  <si>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</si>
  <si>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</si>
  <si>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</si>
  <si>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</si>
  <si>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</si>
  <si>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</si>
  <si>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</si>
  <si>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</si>
  <si>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</si>
  <si>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</si>
  <si>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</si>
  <si>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</si>
  <si>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</si>
  <si>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</si>
  <si>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</si>
  <si>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</si>
  <si>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</si>
  <si>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</si>
  <si>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</si>
  <si>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</si>
  <si>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</si>
  <si>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</si>
  <si>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</si>
  <si>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</si>
  <si>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</si>
  <si>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</si>
  <si>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</si>
  <si>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</si>
  <si>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</si>
  <si>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</si>
  <si>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</si>
  <si>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</si>
  <si>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</si>
  <si>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</si>
  <si>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</si>
  <si>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</si>
  <si>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</si>
  <si>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</si>
  <si>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</si>
  <si>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</si>
  <si>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</si>
  <si>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</si>
  <si>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</si>
  <si>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</si>
  <si>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</si>
  <si>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</si>
  <si>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</si>
  <si>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</si>
  <si>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</si>
  <si>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</si>
  <si>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</si>
  <si>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</si>
  <si>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</si>
  <si>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</si>
  <si>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</si>
  <si>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</si>
  <si>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</si>
  <si>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</si>
  <si>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</si>
  <si>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</si>
  <si>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</si>
  <si>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</si>
  <si>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</si>
  <si>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</si>
  <si>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</si>
  <si>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</si>
  <si>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</si>
  <si>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</si>
  <si>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</si>
  <si>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</si>
  <si>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</si>
  <si>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</si>
  <si>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</si>
  <si>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</si>
  <si>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</si>
  <si>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</si>
  <si>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</si>
  <si>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</si>
  <si>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</si>
  <si>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</si>
  <si>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</si>
  <si>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</si>
  <si>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</si>
  <si>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</si>
  <si>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</si>
  <si>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</si>
  <si>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</si>
  <si>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</si>
  <si>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</si>
  <si>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</si>
  <si>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</si>
  <si>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</si>
  <si>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</si>
  <si>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</si>
  <si>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</si>
  <si>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</si>
  <si>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</si>
  <si>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</si>
  <si>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</si>
  <si>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</si>
  <si>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</si>
  <si>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</si>
  <si>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</si>
  <si>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</si>
  <si>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</si>
  <si>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</si>
  <si>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</si>
  <si>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</si>
  <si>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</si>
  <si>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</si>
  <si>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</si>
  <si>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</si>
  <si>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</si>
  <si>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</si>
  <si>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</si>
  <si>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</si>
  <si>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</si>
  <si>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</si>
  <si>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</si>
  <si>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</si>
  <si>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</si>
  <si>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</si>
  <si>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</si>
  <si>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</si>
  <si>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</si>
  <si>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</si>
  <si>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</si>
  <si>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</si>
  <si>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</si>
  <si>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</si>
  <si>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</si>
  <si>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</si>
  <si>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</si>
  <si>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</si>
  <si>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</si>
  <si>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</si>
  <si>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</si>
  <si>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</si>
  <si>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</si>
  <si>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</si>
  <si>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</si>
  <si>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</si>
  <si>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</si>
  <si>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</si>
  <si>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</si>
  <si>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</si>
  <si>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</si>
  <si>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</si>
  <si>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</si>
  <si>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</si>
  <si>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</si>
  <si>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</si>
  <si>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</si>
  <si>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</si>
  <si>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</si>
  <si>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</si>
  <si>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</si>
  <si>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</si>
  <si>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</si>
  <si>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</si>
  <si>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</si>
  <si>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</si>
  <si>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</si>
  <si>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</si>
  <si>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</si>
  <si>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</si>
  <si>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</si>
  <si>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</si>
  <si>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</si>
  <si>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</si>
  <si>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</si>
  <si>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</si>
  <si>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</si>
  <si>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</si>
  <si>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</si>
  <si>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</si>
  <si>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</si>
  <si>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</si>
  <si>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</si>
  <si>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</si>
  <si>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</si>
  <si>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</si>
  <si>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</si>
  <si>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</si>
  <si>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</si>
  <si>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</si>
  <si>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</si>
  <si>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</si>
  <si>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</si>
  <si>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</si>
  <si>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</si>
  <si>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</si>
  <si>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</si>
  <si>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</si>
  <si>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</si>
  <si>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</si>
  <si>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</si>
  <si>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</si>
  <si>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</si>
  <si>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</si>
  <si>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</si>
  <si>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</si>
  <si>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</si>
  <si>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</si>
  <si>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</si>
  <si>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</si>
  <si>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</si>
  <si>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</si>
  <si>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</si>
  <si>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</si>
  <si>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</si>
  <si>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</si>
  <si>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</si>
  <si>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</si>
  <si>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</si>
  <si>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</si>
  <si>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</si>
  <si>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</si>
  <si>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</si>
  <si>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</si>
  <si>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</si>
  <si>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</si>
  <si>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</si>
  <si>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</si>
  <si>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</si>
  <si>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</si>
  <si>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</si>
  <si>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</si>
  <si>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</si>
  <si>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</si>
  <si>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</si>
  <si>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</si>
  <si>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</si>
  <si>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</si>
  <si>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</si>
  <si>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</si>
  <si>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</si>
  <si>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</si>
  <si>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</si>
  <si>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</si>
  <si>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</si>
  <si>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</si>
  <si>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</si>
  <si>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</si>
  <si>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</si>
  <si>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</si>
  <si>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</si>
  <si>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</si>
  <si>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</si>
  <si>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</si>
  <si>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</si>
  <si>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</si>
  <si>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</si>
  <si>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</si>
  <si>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</si>
  <si>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</si>
  <si>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</si>
  <si>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</si>
  <si>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</si>
  <si>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</si>
  <si>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</si>
  <si>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</si>
  <si>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</si>
  <si>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</si>
  <si>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</si>
  <si>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</si>
  <si>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</si>
  <si>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</si>
  <si>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</si>
  <si>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</si>
  <si>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</si>
  <si>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</si>
  <si>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</si>
  <si>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</si>
  <si>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</si>
  <si>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</si>
  <si>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</si>
  <si>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</si>
  <si>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</si>
  <si>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</si>
  <si>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</si>
  <si>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</si>
  <si>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</si>
  <si>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</si>
  <si>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</si>
  <si>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</si>
  <si>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</si>
  <si>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</si>
  <si>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</si>
  <si>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</si>
  <si>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</si>
  <si>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</si>
  <si>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</si>
  <si>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</si>
  <si>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</si>
  <si>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</si>
  <si>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</si>
  <si>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</si>
  <si>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</si>
  <si>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</si>
  <si>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</si>
  <si>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</si>
  <si>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</si>
  <si>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</si>
  <si>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</si>
  <si>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</si>
  <si>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</si>
  <si>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</si>
  <si>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</si>
  <si>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</si>
  <si>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</si>
  <si>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</si>
  <si>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</si>
  <si>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</si>
  <si>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</si>
  <si>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</si>
  <si>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</si>
  <si>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</si>
  <si>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</si>
  <si>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</si>
  <si>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</si>
  <si>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</si>
  <si>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</si>
  <si>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</si>
  <si>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</si>
  <si>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</si>
  <si>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</si>
  <si>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</si>
  <si>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</si>
  <si>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</si>
  <si>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</si>
  <si>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</si>
  <si>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</si>
  <si>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</si>
  <si>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</si>
  <si>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</si>
  <si>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</si>
  <si>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</si>
  <si>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</si>
  <si>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</si>
  <si>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</si>
  <si>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</si>
  <si>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</si>
  <si>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</si>
  <si>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</si>
  <si>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</si>
  <si>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</si>
  <si>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</si>
  <si>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</si>
  <si>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</si>
  <si>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</si>
  <si>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</si>
  <si>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</si>
  <si>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</si>
  <si>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</si>
  <si>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</si>
  <si>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</si>
  <si>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</si>
  <si>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</si>
  <si>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</si>
  <si>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</si>
  <si>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</si>
  <si>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</si>
  <si>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</si>
  <si>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</si>
  <si>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</si>
  <si>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</si>
  <si>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</si>
  <si>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</si>
  <si>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</si>
  <si>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</si>
  <si>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</si>
  <si>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</si>
  <si>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</si>
  <si>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</si>
  <si>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</si>
  <si>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</si>
  <si>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</si>
  <si>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</si>
  <si>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</si>
  <si>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</si>
  <si>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</si>
  <si>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</si>
  <si>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</si>
  <si>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</si>
  <si>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</si>
  <si>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</si>
  <si>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</si>
  <si>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</si>
  <si>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</si>
  <si>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</si>
  <si>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</si>
  <si>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</si>
  <si>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</si>
  <si>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</si>
  <si>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</si>
  <si>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</si>
  <si>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</si>
  <si>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</si>
  <si>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</si>
  <si>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</si>
  <si>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</si>
  <si>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</si>
  <si>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</si>
  <si>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</si>
  <si>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</si>
  <si>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</si>
  <si>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</si>
  <si>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</si>
  <si>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</si>
  <si>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</si>
  <si>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</si>
  <si>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</si>
  <si>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</si>
  <si>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</si>
  <si>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</si>
  <si>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</si>
  <si>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</si>
  <si>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</si>
  <si>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</si>
  <si>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</si>
  <si>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</si>
  <si>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</si>
  <si>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</si>
  <si>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</si>
  <si>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</si>
  <si>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</si>
  <si>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</si>
  <si>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</si>
  <si>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</si>
  <si>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</si>
  <si>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</si>
  <si>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</si>
  <si>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</si>
  <si>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</si>
  <si>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</si>
  <si>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</si>
  <si>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</si>
  <si>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</si>
  <si>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</si>
  <si>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</si>
  <si>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</si>
  <si>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</si>
  <si>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</si>
  <si>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</si>
  <si>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</si>
  <si>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</si>
  <si>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</si>
  <si>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</si>
  <si>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</si>
  <si>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</si>
  <si>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</si>
  <si>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</si>
  <si>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</si>
  <si>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</si>
  <si>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</si>
  <si>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</si>
  <si>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</si>
  <si>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</si>
  <si>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</si>
  <si>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</si>
  <si>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</si>
  <si>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</si>
  <si>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</si>
  <si>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</si>
  <si>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</si>
  <si>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</si>
  <si>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</si>
  <si>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</si>
  <si>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</si>
  <si>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</si>
  <si>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</si>
  <si>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</si>
  <si>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</si>
  <si>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</si>
  <si>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</si>
  <si>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</si>
  <si>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</si>
  <si>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</si>
  <si>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</si>
  <si>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</si>
  <si>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</si>
  <si>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</si>
  <si>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</si>
  <si>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</si>
  <si>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</si>
  <si>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</si>
  <si>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</si>
  <si>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</si>
  <si>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</si>
  <si>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</si>
  <si>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</si>
  <si>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</si>
  <si>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</si>
  <si>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</si>
  <si>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</si>
  <si>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</si>
  <si>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</si>
  <si>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</si>
  <si>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</si>
  <si>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</si>
  <si>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</si>
  <si>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</si>
  <si>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</si>
  <si>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</si>
  <si>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</si>
  <si>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</si>
  <si>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</si>
  <si>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</si>
  <si>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</si>
  <si>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</si>
  <si>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</si>
  <si>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</si>
  <si>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</si>
  <si>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</si>
  <si>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</si>
  <si>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</si>
  <si>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</si>
  <si>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</si>
  <si>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</si>
  <si>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</si>
  <si>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</si>
  <si>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</si>
  <si>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</si>
  <si>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</si>
  <si>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</si>
  <si>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</si>
  <si>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</si>
  <si>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</si>
  <si>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</si>
  <si>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</si>
  <si>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</si>
  <si>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</si>
  <si>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</si>
  <si>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</si>
  <si>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</si>
  <si>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</si>
  <si>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</si>
  <si>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</si>
  <si>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</si>
  <si>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</si>
  <si>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</si>
  <si>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</si>
  <si>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</si>
  <si>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</si>
  <si>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</si>
  <si>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</si>
  <si>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</si>
  <si>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</si>
  <si>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</si>
  <si>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</si>
  <si>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</si>
  <si>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</si>
  <si>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</si>
  <si>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</si>
  <si>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</si>
  <si>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</si>
  <si>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</si>
  <si>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</si>
  <si>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</si>
  <si>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</si>
  <si>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</si>
  <si>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</si>
  <si>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</si>
  <si>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</si>
  <si>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</si>
  <si>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</si>
  <si>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</si>
  <si>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</si>
  <si>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</si>
  <si>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</si>
  <si>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</si>
  <si>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</si>
  <si>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</si>
  <si>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</si>
  <si>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</si>
  <si>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</si>
  <si>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</si>
  <si>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</si>
  <si>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</si>
  <si>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</si>
  <si>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</si>
  <si>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</si>
  <si>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</si>
  <si>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</si>
  <si>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</si>
  <si>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</si>
  <si>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</si>
  <si>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</si>
  <si>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</si>
  <si>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</si>
  <si>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</si>
  <si>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</si>
  <si>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</si>
  <si>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</si>
  <si>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</si>
  <si>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</si>
  <si>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</si>
  <si>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</si>
  <si>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</si>
  <si>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</si>
  <si>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</si>
  <si>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</si>
  <si>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</si>
  <si>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</si>
  <si>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</si>
  <si>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</si>
  <si>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</si>
  <si>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</si>
  <si>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</si>
  <si>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</si>
  <si>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</si>
  <si>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</si>
  <si>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</si>
  <si>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</si>
  <si>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</si>
  <si>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</si>
  <si>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</si>
  <si>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</si>
  <si>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</si>
  <si>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</si>
  <si>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</si>
  <si>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</si>
  <si>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</si>
  <si>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</si>
  <si>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</si>
  <si>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</si>
  <si>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</si>
  <si>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</si>
  <si>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</si>
  <si>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</si>
  <si>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</si>
  <si>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</si>
  <si>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</si>
  <si>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</si>
  <si>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</si>
  <si>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</si>
  <si>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</si>
  <si>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</si>
  <si>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</si>
  <si>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</si>
  <si>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</si>
  <si>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</si>
  <si>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</si>
  <si>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</si>
  <si>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</si>
  <si>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</si>
  <si>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</si>
  <si>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</si>
  <si>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</si>
  <si>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</si>
  <si>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</si>
  <si>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</si>
  <si>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</si>
  <si>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</si>
  <si>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</si>
  <si>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</si>
  <si>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</si>
  <si>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</si>
  <si>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</si>
  <si>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</si>
  <si>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</si>
  <si>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</si>
  <si>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</si>
  <si>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</si>
  <si>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</si>
  <si>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</si>
  <si>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</si>
  <si>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</si>
  <si>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</si>
  <si>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</si>
  <si>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</si>
  <si>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</si>
  <si>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</si>
  <si>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</si>
  <si>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</si>
  <si>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</si>
  <si>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</si>
  <si>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</si>
  <si>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</si>
  <si>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</si>
  <si>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</si>
  <si>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</si>
  <si>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</si>
  <si>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</si>
  <si>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</si>
  <si>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</si>
  <si>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</si>
  <si>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</si>
  <si>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</si>
  <si>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</si>
  <si>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</si>
  <si>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</si>
  <si>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</si>
  <si>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</si>
  <si>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</si>
  <si>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</si>
  <si>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</si>
  <si>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</si>
  <si>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</si>
  <si>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</si>
  <si>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</si>
  <si>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</si>
  <si>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</si>
  <si>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</si>
  <si>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</si>
  <si>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</si>
  <si>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</si>
  <si>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</si>
  <si>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</si>
  <si>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</si>
  <si>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</si>
  <si>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</si>
  <si>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</si>
  <si>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</si>
  <si>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</si>
  <si>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</si>
  <si>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</si>
  <si>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</si>
  <si>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</si>
  <si>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</si>
  <si>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</si>
  <si>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</si>
  <si>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</si>
  <si>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</si>
  <si>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</si>
  <si>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</si>
  <si>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</si>
  <si>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</si>
  <si>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</si>
  <si>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</si>
  <si>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</si>
  <si>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</si>
  <si>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</si>
  <si>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</si>
  <si>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</si>
  <si>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</si>
  <si>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</si>
  <si>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</si>
  <si>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</si>
  <si>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</si>
  <si>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</si>
  <si>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</si>
  <si>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</si>
  <si>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</si>
  <si>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</si>
  <si>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</si>
  <si>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</si>
  <si>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</si>
  <si>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</si>
  <si>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</si>
  <si>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</si>
  <si>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</si>
  <si>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</si>
  <si>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</si>
  <si>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</si>
  <si>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</si>
  <si>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</si>
  <si>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</si>
  <si>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</si>
  <si>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</si>
  <si>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</si>
  <si>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</si>
  <si>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</si>
  <si>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</si>
  <si>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</si>
  <si>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</si>
  <si>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</si>
  <si>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</si>
  <si>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</si>
  <si>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</si>
  <si>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</si>
  <si>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</si>
  <si>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</si>
  <si>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</si>
  <si>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</si>
  <si>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</si>
  <si>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</si>
  <si>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</si>
  <si>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</si>
  <si>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</si>
  <si>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</si>
  <si>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</si>
  <si>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</si>
  <si>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</si>
  <si>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</si>
  <si>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</si>
  <si>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</si>
  <si>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</si>
  <si>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</si>
  <si>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</si>
  <si>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</si>
  <si>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</si>
  <si>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</si>
  <si>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</si>
  <si>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</si>
  <si>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</si>
  <si>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</si>
  <si>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</si>
  <si>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</si>
  <si>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</si>
  <si>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</si>
  <si>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</si>
  <si>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</si>
  <si>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</si>
  <si>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</si>
  <si>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</si>
  <si>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</si>
  <si>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</si>
  <si>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</si>
  <si>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</si>
  <si>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</si>
  <si>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</si>
  <si>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</si>
  <si>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</si>
  <si>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</si>
  <si>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</si>
  <si>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</si>
  <si>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</si>
  <si>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</si>
  <si>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</si>
  <si>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</si>
  <si>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</si>
  <si>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</si>
  <si>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</si>
  <si>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</si>
  <si>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</si>
  <si>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</si>
  <si>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</si>
  <si>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</si>
  <si>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</si>
  <si>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</si>
  <si>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</si>
  <si>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</si>
  <si>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</si>
  <si>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</si>
  <si>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</si>
  <si>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</si>
  <si>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</si>
  <si>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</si>
  <si>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</si>
  <si>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</si>
  <si>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</si>
  <si>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</si>
  <si>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</si>
  <si>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</si>
  <si>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</si>
  <si>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</si>
  <si>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</si>
  <si>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</si>
  <si>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</si>
  <si>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</si>
  <si>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</si>
  <si>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</si>
  <si>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</si>
  <si>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</si>
  <si>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</si>
  <si>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</si>
  <si>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</si>
  <si>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</si>
  <si>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</si>
  <si>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</si>
  <si>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</si>
  <si>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</si>
  <si>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</si>
  <si>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</si>
  <si>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</si>
  <si>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</si>
  <si>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</si>
  <si>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</si>
  <si>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</si>
  <si>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</si>
  <si>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</si>
  <si>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</si>
  <si>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</si>
  <si>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</si>
  <si>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</si>
  <si>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</si>
  <si>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</si>
  <si>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</si>
  <si>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</si>
  <si>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</si>
  <si>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</si>
  <si>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</si>
  <si>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</si>
  <si>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</si>
  <si>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</si>
  <si>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</si>
  <si>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</si>
  <si>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</si>
  <si>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</si>
  <si>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</si>
  <si>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</si>
  <si>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</si>
  <si>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</si>
  <si>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</si>
  <si>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</si>
  <si>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</si>
  <si>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</si>
  <si>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</si>
  <si>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</si>
  <si>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</si>
  <si>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</si>
  <si>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</si>
  <si>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</si>
  <si>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</si>
  <si>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</si>
  <si>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</si>
  <si>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</si>
  <si>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</si>
  <si>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</si>
  <si>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</si>
  <si>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</si>
  <si>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</si>
  <si>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</si>
  <si>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</si>
  <si>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</si>
  <si>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</si>
  <si>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</si>
  <si>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</si>
  <si>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</si>
  <si>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</si>
  <si>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</si>
  <si>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</si>
  <si>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</si>
  <si>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</si>
  <si>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</si>
  <si>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</si>
  <si>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</si>
  <si>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</si>
  <si>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</si>
  <si>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</si>
  <si>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</si>
  <si>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</si>
  <si>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</si>
  <si>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</si>
  <si>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</si>
  <si>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</si>
  <si>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</si>
  <si>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</si>
  <si>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</si>
  <si>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</si>
  <si>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</si>
  <si>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</si>
  <si>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</si>
  <si>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</si>
  <si>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</si>
  <si>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</si>
  <si>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</si>
  <si>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</si>
  <si>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</si>
  <si>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</si>
  <si>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</si>
  <si>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</si>
  <si>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</si>
  <si>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</si>
  <si>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</si>
  <si>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</si>
  <si>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</si>
  <si>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</si>
  <si>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</si>
  <si>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</si>
  <si>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</si>
  <si>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</si>
  <si>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</si>
  <si>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</si>
  <si>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</si>
  <si>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</si>
  <si>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</si>
  <si>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</si>
  <si>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</si>
  <si>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</si>
  <si>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</si>
  <si>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</si>
  <si>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</si>
  <si>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</si>
  <si>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</si>
  <si>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</si>
  <si>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</si>
  <si>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</si>
  <si>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</si>
  <si>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</si>
  <si>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</si>
  <si>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</si>
  <si>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</si>
  <si>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</si>
  <si>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</si>
  <si>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</si>
  <si>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</si>
  <si>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</si>
  <si>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</si>
  <si>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</si>
  <si>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</si>
  <si>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</si>
  <si>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</si>
  <si>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</si>
  <si>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</si>
  <si>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</si>
  <si>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</si>
  <si>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</si>
  <si>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</si>
  <si>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</si>
  <si>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</si>
  <si>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</si>
  <si>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</si>
  <si>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</si>
  <si>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</si>
  <si>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</si>
  <si>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</si>
  <si>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</si>
  <si>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</si>
  <si>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</si>
  <si>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</si>
  <si>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</si>
  <si>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</si>
  <si>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</si>
  <si>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</si>
  <si>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</si>
  <si>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</si>
  <si>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</si>
  <si>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</si>
  <si>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</si>
  <si>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</si>
  <si>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</si>
  <si>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</si>
  <si>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</si>
  <si>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</si>
  <si>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</si>
  <si>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</si>
  <si>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</si>
  <si>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</si>
  <si>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</si>
  <si>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</si>
  <si>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</si>
  <si>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</si>
  <si>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</si>
  <si>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</si>
  <si>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</si>
  <si>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</si>
  <si>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</si>
  <si>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</si>
  <si>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</si>
  <si>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</si>
  <si>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</si>
  <si>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</si>
  <si>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</si>
  <si>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</si>
  <si>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</si>
  <si>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</si>
  <si>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</si>
  <si>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</si>
  <si>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</si>
  <si>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</si>
  <si>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</si>
  <si>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</si>
  <si>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</si>
  <si>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</si>
  <si>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</si>
  <si>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</si>
  <si>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</si>
  <si>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</si>
  <si>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</si>
  <si>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</si>
  <si>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</si>
  <si>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</si>
  <si>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</si>
  <si>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</si>
  <si>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</si>
  <si>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</si>
  <si>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</si>
  <si>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</si>
  <si>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</si>
  <si>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</si>
  <si>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</si>
  <si>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</si>
  <si>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</si>
  <si>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</si>
  <si>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</si>
  <si>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</si>
  <si>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</si>
  <si>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</si>
  <si>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</si>
  <si>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</si>
  <si>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</si>
  <si>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</si>
  <si>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</si>
  <si>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</si>
  <si>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</si>
  <si>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</si>
  <si>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</si>
  <si>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</si>
  <si>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</si>
  <si>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</si>
  <si>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</si>
  <si>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</si>
  <si>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</si>
  <si>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</si>
  <si>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</si>
  <si>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</si>
  <si>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</si>
  <si>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</si>
  <si>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</si>
  <si>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</si>
  <si>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</si>
  <si>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</si>
  <si>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</si>
  <si>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</si>
  <si>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</si>
  <si>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</si>
  <si>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</si>
  <si>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</si>
  <si>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</si>
  <si>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</si>
  <si>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</si>
  <si>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</si>
  <si>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</si>
  <si>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</si>
  <si>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</si>
  <si>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</si>
  <si>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</si>
  <si>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</si>
  <si>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</si>
  <si>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</si>
  <si>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</si>
  <si>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</si>
  <si>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</si>
  <si>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</si>
  <si>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</si>
  <si>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</si>
  <si>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</si>
  <si>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</si>
  <si>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</si>
  <si>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</si>
  <si>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</si>
  <si>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</si>
  <si>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</si>
  <si>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</si>
  <si>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</si>
  <si>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</si>
  <si>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</si>
  <si>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</si>
  <si>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</si>
  <si>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</si>
  <si>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</si>
  <si>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</si>
  <si>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</si>
  <si>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</si>
  <si>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</si>
  <si>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</si>
  <si>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</si>
  <si>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</si>
  <si>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</si>
  <si>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</si>
  <si>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</si>
  <si>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</si>
  <si>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</si>
  <si>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</si>
  <si>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</si>
  <si>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</si>
  <si>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</si>
  <si>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</si>
  <si>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</si>
  <si>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</si>
  <si>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</si>
  <si>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</si>
  <si>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</si>
  <si>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</si>
  <si>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</si>
  <si>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</si>
  <si>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</si>
  <si>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</si>
  <si>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</si>
  <si>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</si>
  <si>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</si>
  <si>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</si>
  <si>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</si>
  <si>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</si>
  <si>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</si>
  <si>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</si>
  <si>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</si>
  <si>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</si>
  <si>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</si>
  <si>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</si>
  <si>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</si>
  <si>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</si>
  <si>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</si>
  <si>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</si>
  <si>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</si>
  <si>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</si>
  <si>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</si>
  <si>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</si>
  <si>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</si>
  <si>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</si>
  <si>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</si>
  <si>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</si>
  <si>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</si>
  <si>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</si>
  <si>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</si>
  <si>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</si>
  <si>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</si>
  <si>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</si>
  <si>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</si>
  <si>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</si>
  <si>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</si>
  <si>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</si>
  <si>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</si>
  <si>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</si>
  <si>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</si>
  <si>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</si>
  <si>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</si>
  <si>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</si>
  <si>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</si>
  <si>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</si>
  <si>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</si>
  <si>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</si>
  <si>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</si>
  <si>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</si>
  <si>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</si>
  <si>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</si>
  <si>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</si>
  <si>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</si>
  <si>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</si>
  <si>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</si>
  <si>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</si>
  <si>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</si>
  <si>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</si>
  <si>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</si>
  <si>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</si>
  <si>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</si>
  <si>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</si>
  <si>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</si>
  <si>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</si>
  <si>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</si>
  <si>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</si>
  <si>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</si>
  <si>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</si>
  <si>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</si>
  <si>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</si>
  <si>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</si>
  <si>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</si>
  <si>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</si>
  <si>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</si>
  <si>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</si>
  <si>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</si>
  <si>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</si>
  <si>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</si>
  <si>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</si>
  <si>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</si>
  <si>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</si>
  <si>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</si>
  <si>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</si>
  <si>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</si>
  <si>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</si>
  <si>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</si>
  <si>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</si>
  <si>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</si>
  <si>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</si>
  <si>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</si>
  <si>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</si>
  <si>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</si>
  <si>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</si>
  <si>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</si>
  <si>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</si>
  <si>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</si>
  <si>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</si>
  <si>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</si>
  <si>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</si>
  <si>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</si>
  <si>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</si>
  <si>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</si>
  <si>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</si>
  <si>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</si>
  <si>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</si>
  <si>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</si>
  <si>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</si>
  <si>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</si>
  <si>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</si>
  <si>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</si>
  <si>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</si>
  <si>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</si>
  <si>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</si>
  <si>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</si>
  <si>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</si>
  <si>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</si>
  <si>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</si>
  <si>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</si>
  <si>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</si>
  <si>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</si>
  <si>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</si>
  <si>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</si>
  <si>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</si>
  <si>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</si>
  <si>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</si>
  <si>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</si>
  <si>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</si>
  <si>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</si>
  <si>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</si>
  <si>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</si>
  <si>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</si>
  <si>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</si>
  <si>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</si>
  <si>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</si>
  <si>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</si>
  <si>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</si>
  <si>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</si>
  <si>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</si>
  <si>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</si>
  <si>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</si>
  <si>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</si>
  <si>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</si>
  <si>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</si>
  <si>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</si>
  <si>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</si>
  <si>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</si>
  <si>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</si>
  <si>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</si>
  <si>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</si>
  <si>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</si>
  <si>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</si>
  <si>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</si>
  <si>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</si>
  <si>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</si>
  <si>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</si>
  <si>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</si>
  <si>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</si>
  <si>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</si>
  <si>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</si>
  <si>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</si>
  <si>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</si>
  <si>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</si>
  <si>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</si>
  <si>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</si>
  <si>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</si>
  <si>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</si>
  <si>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</si>
  <si>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</si>
  <si>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</si>
  <si>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</si>
  <si>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</si>
  <si>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</si>
  <si>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</si>
  <si>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</si>
  <si>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</si>
  <si>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</si>
  <si>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</si>
  <si>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</si>
  <si>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</si>
  <si>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</si>
  <si>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</si>
  <si>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</si>
  <si>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</si>
  <si>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</si>
  <si>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</si>
  <si>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</si>
  <si>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</si>
  <si>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</si>
  <si>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</si>
  <si>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</si>
  <si>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</si>
  <si>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</si>
  <si>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</si>
  <si>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</si>
  <si>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</si>
  <si>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</si>
  <si>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</si>
  <si>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</si>
  <si>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</si>
  <si>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</si>
  <si>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</si>
  <si>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</si>
  <si>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</si>
  <si>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</si>
  <si>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</si>
  <si>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</si>
  <si>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</si>
  <si>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</si>
  <si>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</si>
  <si>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</si>
  <si>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</si>
  <si>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</si>
  <si>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</si>
  <si>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</si>
  <si>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</si>
  <si>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</si>
  <si>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</si>
  <si>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</si>
  <si>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</si>
  <si>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</si>
  <si>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</si>
  <si>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</si>
  <si>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</si>
  <si>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</si>
  <si>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</si>
  <si>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</si>
  <si>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</si>
  <si>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</si>
  <si>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</si>
  <si>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</si>
  <si>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</si>
  <si>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</si>
  <si>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</si>
  <si>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</si>
  <si>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</si>
  <si>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</si>
  <si>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</si>
  <si>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</si>
  <si>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</si>
  <si>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</si>
  <si>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</si>
  <si>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</si>
  <si>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</si>
  <si>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</si>
  <si>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</si>
  <si>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</si>
  <si>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</si>
  <si>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</si>
  <si>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</si>
  <si>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</si>
  <si>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</si>
  <si>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</si>
  <si>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</si>
  <si>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</si>
  <si>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</si>
  <si>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</si>
  <si>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</si>
  <si>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</si>
  <si>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</si>
  <si>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</si>
  <si>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</si>
  <si>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</si>
  <si>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</si>
  <si>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</si>
  <si>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</si>
  <si>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</si>
  <si>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</si>
  <si>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</si>
  <si>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</si>
  <si>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</si>
  <si>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</si>
  <si>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</si>
  <si>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</si>
  <si>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</si>
  <si>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</si>
  <si>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</si>
  <si>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</si>
  <si>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</si>
  <si>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</si>
  <si>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</si>
  <si>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</si>
  <si>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</si>
  <si>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</si>
  <si>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</si>
  <si>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</si>
  <si>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</si>
  <si>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</si>
  <si>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</si>
  <si>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</si>
  <si>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</si>
  <si>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</si>
  <si>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</si>
  <si>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</si>
  <si>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</si>
  <si>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</si>
  <si>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</si>
  <si>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</si>
  <si>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</si>
  <si>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</si>
  <si>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</si>
  <si>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</si>
  <si>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</si>
  <si>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</si>
  <si>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</si>
  <si>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</si>
  <si>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</si>
  <si>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</si>
  <si>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</si>
  <si>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</si>
  <si>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</si>
  <si>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</si>
  <si>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</si>
  <si>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</si>
  <si>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</si>
  <si>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</si>
  <si>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</si>
  <si>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</si>
  <si>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</si>
  <si>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</si>
  <si>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</si>
  <si>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</si>
  <si>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</si>
  <si>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</si>
  <si>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</si>
  <si>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</si>
  <si>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</si>
  <si>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</si>
  <si>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</si>
  <si>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</si>
  <si>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</si>
  <si>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</si>
  <si>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</si>
  <si>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</si>
  <si>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</si>
  <si>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</si>
  <si>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</si>
  <si>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</si>
  <si>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</si>
  <si>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</si>
  <si>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</si>
  <si>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</si>
  <si>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</si>
  <si>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</si>
  <si>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</si>
  <si>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</si>
  <si>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</si>
  <si>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</si>
  <si>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</si>
  <si>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</si>
  <si>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</si>
  <si>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</si>
  <si>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</si>
  <si>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</si>
  <si>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</si>
  <si>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</si>
  <si>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</si>
  <si>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</si>
  <si>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</si>
  <si>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</si>
  <si>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</si>
  <si>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</si>
  <si>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</si>
  <si>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</si>
  <si>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</si>
  <si>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</si>
  <si>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</si>
  <si>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</si>
  <si>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</si>
  <si>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</si>
  <si>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</si>
  <si>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</si>
  <si>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</si>
  <si>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</si>
  <si>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</si>
  <si>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</si>
  <si>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</si>
  <si>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</si>
  <si>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</si>
  <si>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</si>
  <si>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</si>
  <si>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</si>
  <si>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</si>
  <si>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</si>
  <si>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</si>
  <si>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</si>
  <si>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</si>
  <si>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</si>
  <si>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</si>
  <si>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</si>
  <si>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</si>
  <si>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</si>
  <si>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</si>
  <si>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</si>
  <si>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</si>
  <si>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</si>
  <si>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</si>
  <si>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</si>
  <si>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</si>
  <si>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</si>
  <si>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</si>
  <si>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</si>
  <si>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</si>
  <si>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</si>
  <si>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</si>
  <si>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</si>
  <si>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</si>
  <si>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</si>
  <si>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</si>
  <si>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</si>
  <si>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</si>
  <si>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</si>
  <si>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</si>
  <si>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</si>
  <si>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</si>
  <si>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</si>
  <si>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</si>
  <si>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</si>
  <si>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</si>
  <si>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</si>
  <si>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</si>
  <si>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</si>
  <si>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</si>
  <si>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</si>
  <si>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</si>
  <si>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</si>
  <si>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</si>
  <si>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</si>
  <si>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</si>
  <si>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</si>
  <si>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</si>
  <si>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</si>
  <si>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</si>
  <si>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</si>
  <si>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</si>
  <si>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</si>
  <si>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</si>
  <si>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</si>
  <si>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</si>
  <si>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</si>
  <si>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</si>
  <si>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</si>
  <si>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</si>
  <si>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</si>
  <si>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</si>
  <si>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</si>
  <si>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</si>
  <si>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</si>
  <si>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</si>
  <si>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</si>
  <si>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</si>
  <si>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</si>
  <si>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</si>
  <si>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</si>
  <si>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</si>
  <si>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</si>
  <si>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</si>
  <si>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</si>
  <si>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</si>
  <si>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</si>
  <si>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</si>
  <si>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</si>
  <si>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</si>
  <si>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</si>
  <si>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</si>
  <si>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</si>
  <si>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</si>
  <si>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</si>
  <si>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</si>
  <si>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</si>
  <si>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</si>
  <si>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</si>
  <si>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</si>
  <si>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</si>
  <si>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</si>
  <si>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</si>
  <si>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</si>
  <si>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</si>
  <si>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</si>
  <si>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</si>
  <si>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</si>
  <si>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</si>
  <si>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</si>
  <si>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</si>
  <si>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</si>
  <si>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</si>
  <si>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</si>
  <si>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</si>
  <si>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</si>
  <si>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</si>
  <si>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</si>
  <si>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</si>
  <si>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</si>
  <si>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</si>
  <si>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</si>
  <si>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</si>
  <si>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</si>
  <si>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</si>
  <si>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</si>
  <si>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</si>
  <si>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</si>
  <si>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</si>
  <si>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</si>
  <si>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</si>
  <si>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</si>
  <si>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</si>
  <si>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</si>
  <si>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</si>
  <si>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</si>
  <si>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</si>
  <si>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</si>
  <si>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</si>
  <si>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</si>
  <si>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</si>
  <si>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</si>
  <si>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</si>
  <si>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</si>
  <si>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</si>
  <si>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</si>
  <si>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</si>
  <si>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</si>
  <si>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</si>
  <si>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</si>
  <si>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</si>
  <si>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</si>
  <si>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</si>
  <si>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</si>
  <si>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</si>
  <si>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</si>
  <si>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</si>
  <si>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</si>
  <si>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</si>
  <si>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</si>
  <si>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</si>
  <si>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</si>
  <si>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</si>
  <si>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</si>
  <si>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</si>
  <si>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</si>
  <si>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</si>
  <si>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</si>
  <si>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</si>
  <si>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</si>
  <si>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</si>
  <si>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</si>
  <si>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</si>
  <si>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</si>
  <si>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</si>
  <si>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</si>
  <si>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</si>
  <si>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</si>
  <si>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</si>
  <si>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</si>
  <si>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</si>
  <si>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</si>
  <si>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</si>
  <si>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</si>
  <si>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</si>
  <si>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</si>
  <si>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</si>
  <si>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</si>
  <si>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</si>
  <si>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</si>
  <si>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</si>
  <si>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</si>
  <si>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</si>
  <si>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</si>
  <si>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</si>
  <si>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</si>
  <si>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</si>
  <si>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</si>
  <si>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</si>
  <si>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</si>
  <si>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</si>
  <si>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</si>
  <si>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</si>
  <si>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</si>
  <si>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</si>
  <si>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</si>
  <si>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</si>
  <si>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</si>
  <si>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</si>
  <si>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</si>
  <si>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</si>
  <si>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</si>
  <si>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</si>
  <si>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</si>
  <si>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</si>
  <si>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</si>
  <si>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</si>
  <si>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</si>
  <si>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</si>
  <si>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</si>
  <si>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</si>
  <si>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</si>
  <si>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</si>
  <si>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</si>
  <si>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</si>
  <si>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</si>
  <si>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</si>
  <si>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</si>
  <si>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</si>
  <si>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</si>
  <si>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</si>
  <si>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</si>
  <si>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</si>
  <si>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</si>
  <si>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</si>
  <si>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</si>
  <si>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</si>
  <si>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</si>
  <si>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</si>
  <si>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</si>
  <si>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</si>
  <si>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</si>
  <si>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</si>
  <si>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</si>
  <si>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</si>
  <si>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</si>
  <si>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</si>
  <si>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</si>
  <si>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</si>
  <si>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</si>
  <si>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</si>
  <si>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</si>
  <si>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</si>
  <si>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</si>
  <si>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</si>
  <si>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</si>
  <si>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</si>
  <si>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</si>
  <si>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</si>
  <si>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</si>
  <si>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</si>
  <si>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</si>
  <si>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</si>
  <si>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</si>
  <si>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</si>
  <si>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</si>
  <si>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</si>
  <si>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</si>
  <si>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</si>
  <si>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</si>
  <si>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</si>
  <si>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</si>
  <si>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</si>
  <si>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</si>
  <si>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</si>
  <si>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</si>
  <si>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</si>
  <si>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</si>
  <si>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</si>
  <si>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</si>
  <si>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</si>
  <si>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</si>
  <si>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</si>
  <si>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</si>
  <si>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</si>
  <si>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</si>
  <si>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</si>
  <si>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</si>
  <si>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</si>
  <si>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</si>
  <si>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</si>
  <si>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</si>
  <si>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</si>
  <si>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</si>
  <si>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</si>
  <si>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</si>
  <si>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</si>
  <si>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</si>
  <si>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</si>
  <si>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</si>
  <si>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</si>
  <si>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</si>
  <si>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</si>
  <si>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</si>
  <si>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</si>
  <si>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</si>
  <si>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</si>
  <si>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</si>
  <si>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</si>
  <si>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</si>
  <si>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</si>
  <si>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</si>
  <si>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</si>
  <si>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</si>
  <si>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</si>
  <si>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</si>
  <si>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</si>
  <si>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</si>
  <si>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</si>
  <si>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</si>
  <si>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</si>
  <si>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</si>
  <si>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</si>
  <si>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</si>
  <si>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</si>
  <si>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</si>
  <si>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</si>
  <si>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</si>
  <si>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</si>
  <si>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</si>
  <si>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</si>
  <si>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</si>
  <si>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</si>
  <si>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</si>
  <si>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</si>
  <si>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</si>
  <si>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</si>
  <si>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</si>
  <si>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</si>
  <si>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</si>
  <si>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</si>
  <si>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</si>
  <si>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</si>
  <si>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</si>
  <si>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</si>
  <si>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</si>
  <si>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</si>
  <si>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</si>
  <si>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</si>
  <si>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</si>
  <si>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</si>
  <si>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</si>
  <si>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</si>
  <si>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</si>
  <si>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</si>
  <si>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</si>
  <si>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</si>
  <si>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</si>
  <si>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</si>
  <si>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</si>
  <si>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</si>
  <si>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</si>
  <si>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</si>
  <si>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</si>
  <si>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</si>
  <si>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</si>
  <si>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</si>
  <si>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</si>
  <si>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</si>
  <si>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</si>
  <si>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</si>
  <si>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</si>
  <si>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</si>
  <si>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</si>
  <si>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</si>
  <si>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</si>
  <si>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</si>
  <si>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</si>
  <si>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</si>
  <si>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</si>
  <si>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</si>
  <si>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</si>
  <si>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</si>
  <si>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</si>
  <si>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</si>
  <si>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</si>
  <si>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</si>
  <si>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</si>
  <si>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</si>
  <si>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</si>
  <si>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</si>
  <si>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</si>
  <si>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</si>
  <si>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</si>
  <si>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</si>
  <si>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</si>
  <si>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</si>
  <si>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</si>
  <si>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</si>
  <si>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</si>
  <si>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</si>
  <si>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</si>
  <si>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</si>
  <si>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</si>
  <si>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</si>
  <si>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</si>
  <si>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</si>
  <si>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</si>
  <si>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</si>
  <si>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</si>
  <si>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</si>
  <si>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</si>
  <si>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</si>
  <si>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</si>
  <si>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</si>
  <si>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</si>
  <si>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</si>
  <si>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</si>
  <si>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</si>
  <si>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</si>
  <si>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</si>
  <si>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</si>
  <si>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</si>
  <si>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</si>
  <si>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</si>
  <si>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</si>
  <si>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</si>
  <si>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</si>
  <si>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</si>
  <si>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</si>
  <si>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</si>
  <si>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</si>
  <si>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</si>
  <si>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</si>
  <si>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</si>
  <si>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</si>
  <si>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</si>
  <si>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</si>
  <si>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</si>
  <si>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</si>
  <si>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</si>
  <si>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</si>
  <si>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</si>
  <si>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</si>
  <si>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</si>
  <si>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</si>
  <si>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</si>
  <si>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</si>
  <si>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</si>
  <si>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</si>
  <si>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</si>
  <si>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</si>
  <si>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</si>
  <si>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</si>
  <si>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</si>
  <si>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</si>
  <si>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</si>
  <si>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</si>
  <si>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</si>
  <si>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</si>
  <si>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</si>
  <si>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</si>
  <si>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</si>
  <si>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</si>
  <si>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</si>
  <si>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</si>
  <si>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</si>
  <si>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</si>
  <si>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</si>
  <si>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</si>
  <si>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</si>
  <si>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</si>
  <si>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</si>
  <si>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</si>
  <si>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</si>
  <si>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</si>
  <si>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</si>
  <si>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</si>
  <si>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</si>
  <si>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</si>
  <si>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</si>
  <si>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</si>
  <si>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</si>
  <si>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</si>
  <si>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</si>
  <si>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</si>
  <si>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</si>
  <si>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</si>
  <si>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</si>
  <si>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</si>
  <si>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</si>
  <si>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</si>
  <si>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</si>
  <si>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</si>
  <si>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</si>
  <si>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</si>
  <si>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</si>
  <si>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</si>
  <si>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</si>
  <si>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</si>
  <si>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</si>
  <si>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</si>
  <si>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</si>
  <si>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</si>
  <si>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</si>
  <si>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</si>
  <si>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</si>
  <si>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</si>
  <si>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</si>
  <si>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</si>
  <si>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</si>
  <si>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</si>
  <si>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</si>
  <si>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</si>
  <si>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</si>
  <si>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</si>
  <si>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</si>
  <si>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</si>
  <si>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</si>
  <si>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</si>
  <si>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</si>
  <si>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</si>
  <si>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</si>
  <si>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</si>
  <si>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</si>
  <si>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</si>
  <si>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</si>
  <si>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</si>
  <si>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</si>
  <si>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</si>
  <si>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</si>
  <si>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</si>
  <si>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</si>
  <si>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</si>
  <si>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</si>
  <si>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</si>
  <si>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</si>
  <si>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</si>
  <si>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</si>
  <si>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</si>
  <si>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</si>
  <si>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</si>
  <si>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</si>
  <si>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</si>
  <si>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</si>
  <si>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</si>
  <si>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</si>
  <si>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</si>
  <si>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</si>
  <si>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</si>
  <si>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</si>
  <si>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</si>
  <si>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</si>
  <si>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</si>
  <si>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</si>
  <si>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</si>
  <si>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</si>
  <si>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</si>
  <si>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</si>
  <si>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</si>
  <si>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</si>
  <si>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</si>
  <si>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</si>
  <si>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</si>
  <si>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</si>
  <si>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</si>
  <si>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</si>
  <si>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</si>
  <si>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</si>
  <si>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</si>
  <si>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</si>
  <si>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</si>
  <si>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</si>
  <si>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</si>
  <si>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</si>
  <si>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</si>
  <si>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</si>
  <si>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</si>
  <si>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</si>
  <si>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</si>
  <si>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</si>
  <si>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</si>
  <si>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</si>
  <si>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</si>
  <si>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</si>
  <si>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</si>
  <si>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</si>
  <si>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</si>
  <si>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</si>
  <si>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</si>
  <si>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</si>
  <si>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</si>
  <si>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</si>
  <si>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</si>
  <si>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</si>
  <si>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</si>
  <si>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</si>
  <si>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</si>
  <si>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</si>
  <si>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</si>
  <si>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</si>
  <si>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</si>
  <si>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</si>
  <si>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</si>
  <si>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</si>
  <si>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</si>
  <si>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</si>
  <si>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</si>
  <si>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</si>
  <si>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</si>
  <si>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</si>
  <si>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</si>
  <si>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</si>
  <si>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</si>
  <si>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</si>
  <si>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</si>
  <si>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</si>
  <si>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</si>
  <si>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</si>
  <si>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</si>
  <si>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</si>
  <si>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</si>
  <si>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</si>
  <si>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</si>
  <si>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</si>
  <si>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</si>
  <si>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</si>
  <si>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</si>
  <si>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</si>
  <si>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</si>
  <si>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</si>
  <si>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</si>
  <si>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</si>
  <si>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</si>
  <si>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</si>
  <si>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</si>
  <si>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</si>
  <si>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</si>
  <si>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</si>
  <si>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</si>
  <si>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</si>
  <si>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</si>
  <si>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</si>
  <si>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</si>
  <si>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</si>
  <si>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</si>
  <si>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</si>
  <si>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</si>
  <si>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</si>
  <si>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</si>
  <si>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</si>
  <si>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</si>
  <si>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</si>
  <si>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</si>
  <si>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</si>
  <si>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</si>
  <si>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</si>
  <si>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</si>
  <si>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</si>
  <si>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</si>
  <si>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</si>
  <si>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</si>
  <si>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</si>
  <si>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</si>
  <si>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</si>
  <si>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</si>
  <si>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</si>
  <si>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</si>
  <si>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</si>
  <si>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</si>
  <si>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</si>
  <si>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</si>
  <si>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</si>
  <si>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</si>
  <si>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</si>
  <si>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</si>
  <si>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</si>
  <si>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</si>
  <si>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</si>
  <si>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</si>
  <si>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</si>
  <si>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</si>
  <si>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</si>
  <si>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</si>
  <si>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</si>
  <si>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</si>
  <si>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</si>
  <si>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</si>
  <si>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</si>
  <si>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</si>
  <si>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</si>
  <si>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</si>
  <si>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</si>
  <si>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</si>
  <si>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</si>
  <si>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</si>
  <si>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</si>
  <si>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</si>
  <si>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</si>
  <si>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</si>
  <si>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</si>
  <si>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</si>
  <si>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</si>
  <si>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</si>
  <si>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</si>
  <si>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</si>
  <si>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</si>
  <si>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</si>
  <si>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</si>
  <si>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</si>
  <si>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</si>
  <si>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</si>
  <si>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</si>
  <si>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</si>
  <si>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</si>
  <si>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</si>
  <si>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</si>
  <si>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</si>
  <si>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</si>
  <si>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</si>
  <si>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</si>
  <si>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</si>
  <si>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</si>
  <si>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</si>
  <si>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</si>
  <si>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</si>
  <si>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</si>
  <si>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</si>
  <si>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</si>
  <si>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</si>
  <si>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</si>
  <si>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</si>
  <si>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</si>
  <si>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</si>
  <si>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</si>
  <si>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</si>
  <si>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</si>
  <si>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</si>
  <si>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</si>
  <si>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</si>
  <si>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</si>
  <si>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</si>
  <si>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</si>
  <si>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</si>
  <si>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</si>
  <si>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</si>
  <si>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</si>
  <si>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</si>
  <si>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</si>
  <si>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</si>
  <si>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</si>
  <si>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</si>
  <si>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</si>
  <si>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</si>
  <si>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</si>
  <si>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</si>
  <si>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</si>
  <si>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</si>
  <si>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</si>
  <si>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</si>
  <si>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</si>
  <si>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</si>
  <si>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</si>
  <si>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</si>
  <si>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</si>
  <si>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</si>
  <si>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</si>
  <si>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</si>
  <si>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</si>
  <si>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</si>
  <si>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</si>
  <si>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</si>
  <si>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</si>
  <si>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</si>
  <si>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</si>
  <si>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</si>
  <si>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</si>
  <si>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</si>
  <si>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</si>
  <si>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</si>
  <si>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</si>
  <si>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</si>
  <si>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</si>
  <si>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</si>
  <si>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</si>
  <si>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</si>
  <si>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</si>
  <si>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</si>
  <si>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</si>
  <si>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</si>
  <si>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</si>
  <si>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</si>
  <si>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</si>
  <si>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</si>
  <si>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</si>
  <si>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</si>
  <si>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</si>
  <si>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</si>
  <si>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</si>
  <si>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</si>
  <si>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</si>
  <si>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</si>
  <si>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</si>
  <si>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</si>
  <si>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</si>
  <si>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</si>
  <si>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</si>
  <si>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</si>
  <si>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</si>
  <si>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</si>
  <si>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</si>
  <si>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</si>
  <si>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</si>
  <si>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</si>
  <si>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</si>
  <si>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</si>
  <si>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</si>
  <si>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</si>
  <si>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</si>
  <si>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</si>
  <si>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</si>
  <si>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</si>
  <si>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</si>
  <si>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</si>
  <si>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</si>
  <si>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</si>
  <si>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</si>
  <si>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</si>
  <si>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</si>
  <si>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</si>
  <si>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</si>
  <si>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</si>
  <si>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</si>
  <si>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</si>
  <si>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</si>
  <si>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</si>
  <si>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</si>
  <si>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</si>
  <si>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</si>
  <si>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</si>
  <si>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</si>
  <si>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</si>
  <si>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</si>
  <si>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</si>
  <si>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</si>
  <si>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</si>
  <si>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</si>
  <si>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</si>
  <si>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</si>
  <si>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</si>
  <si>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</si>
  <si>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</si>
  <si>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</si>
  <si>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</si>
  <si>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</si>
  <si>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</si>
  <si>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</si>
  <si>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</si>
  <si>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</si>
  <si>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</si>
  <si>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</si>
  <si>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</si>
  <si>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</si>
  <si>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</si>
  <si>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</si>
  <si>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</si>
  <si>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</si>
  <si>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</si>
  <si>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</si>
  <si>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</si>
  <si>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</si>
  <si>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</si>
  <si>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</si>
  <si>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</si>
  <si>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</si>
  <si>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</si>
  <si>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</si>
  <si>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</si>
  <si>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</si>
  <si>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</si>
  <si>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</si>
  <si>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</si>
  <si>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</si>
  <si>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</si>
  <si>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</si>
  <si>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</si>
  <si>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</si>
  <si>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</si>
  <si>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</si>
  <si>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</si>
  <si>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</si>
  <si>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</si>
  <si>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</si>
  <si>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</si>
  <si>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</si>
  <si>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</si>
  <si>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</si>
  <si>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</si>
  <si>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</si>
  <si>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</si>
  <si>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</si>
  <si>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</si>
  <si>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</si>
  <si>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</si>
  <si>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</si>
  <si>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</si>
  <si>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</si>
  <si>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</si>
  <si>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</si>
  <si>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</si>
  <si>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</si>
  <si>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</si>
  <si>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</si>
  <si>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</si>
  <si>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</si>
  <si>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</si>
  <si>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</si>
  <si>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</si>
  <si>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</si>
  <si>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</si>
  <si>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</si>
  <si>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</si>
  <si>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</si>
  <si>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</si>
  <si>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</si>
  <si>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</si>
  <si>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</si>
  <si>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</si>
  <si>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</si>
  <si>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</si>
  <si>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</si>
  <si>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</si>
  <si>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</si>
  <si>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</si>
  <si>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</si>
  <si>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</si>
  <si>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</si>
  <si>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</si>
  <si>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</si>
  <si>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</si>
  <si>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</si>
  <si>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</si>
  <si>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</si>
  <si>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</si>
  <si>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</si>
  <si>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</si>
  <si>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</si>
  <si>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</si>
  <si>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</si>
  <si>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</si>
  <si>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</si>
  <si>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</si>
  <si>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</si>
  <si>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</si>
  <si>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</si>
  <si>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</si>
  <si>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</si>
  <si>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</si>
  <si>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</si>
  <si>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</si>
  <si>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</si>
  <si>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</si>
  <si>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</si>
  <si>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</si>
  <si>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</si>
  <si>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</si>
  <si>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</si>
  <si>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</si>
  <si>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</si>
  <si>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</si>
  <si>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</si>
  <si>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</si>
  <si>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</si>
  <si>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</si>
  <si>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</si>
  <si>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</si>
  <si>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</si>
  <si>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</si>
  <si>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</si>
  <si>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</si>
  <si>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</si>
  <si>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</si>
  <si>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</si>
  <si>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</si>
  <si>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</si>
  <si>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</si>
  <si>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</si>
  <si>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</si>
  <si>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</si>
  <si>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</si>
  <si>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</si>
  <si>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</si>
  <si>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</si>
  <si>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</si>
  <si>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</si>
  <si>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</si>
  <si>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</si>
  <si>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</si>
  <si>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</si>
  <si>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</si>
  <si>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</si>
  <si>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</si>
  <si>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</si>
  <si>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</si>
  <si>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</si>
  <si>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</si>
  <si>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</si>
  <si>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</si>
  <si>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</si>
  <si>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</si>
  <si>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</si>
  <si>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</si>
  <si>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</si>
  <si>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</si>
  <si>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</si>
  <si>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</si>
  <si>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</si>
  <si>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</si>
  <si>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</si>
  <si>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</si>
  <si>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</si>
  <si>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</si>
  <si>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</si>
  <si>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</si>
  <si>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</si>
  <si>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</si>
  <si>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</si>
  <si>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</si>
  <si>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</si>
  <si>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</si>
  <si>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</si>
  <si>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</si>
  <si>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</si>
  <si>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</si>
  <si>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</si>
  <si>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</si>
  <si>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</si>
  <si>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</si>
  <si>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</si>
  <si>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</si>
  <si>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</si>
  <si>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</si>
  <si>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</si>
  <si>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</si>
  <si>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</si>
  <si>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</si>
  <si>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</si>
  <si>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</si>
  <si>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</si>
  <si>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</si>
  <si>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</si>
  <si>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</si>
  <si>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</si>
  <si>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</si>
  <si>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</si>
  <si>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</si>
  <si>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</si>
  <si>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</si>
  <si>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</si>
  <si>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</si>
  <si>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</si>
  <si>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</si>
  <si>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</si>
  <si>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</si>
  <si>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</si>
  <si>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</si>
  <si>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</si>
  <si>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</si>
  <si>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</si>
  <si>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</si>
  <si>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</si>
  <si>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</si>
  <si>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</si>
  <si>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</si>
  <si>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</si>
  <si>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</si>
  <si>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</si>
  <si>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</si>
  <si>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</si>
  <si>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</si>
  <si>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</si>
  <si>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</si>
  <si>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</si>
  <si>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</si>
  <si>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</si>
  <si>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</si>
  <si>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</si>
  <si>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</si>
  <si>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</si>
  <si>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</si>
  <si>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</si>
  <si>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</si>
  <si>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</si>
  <si>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</si>
  <si>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</si>
  <si>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</si>
  <si>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</si>
  <si>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</si>
  <si>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</si>
  <si>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</si>
  <si>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</si>
  <si>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</si>
  <si>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</si>
  <si>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</si>
  <si>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</si>
  <si>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</si>
  <si>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</si>
  <si>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</si>
  <si>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</si>
  <si>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</si>
  <si>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</si>
  <si>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</si>
  <si>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</si>
  <si>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</si>
  <si>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</si>
  <si>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</si>
  <si>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</si>
  <si>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</si>
  <si>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</si>
  <si>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</si>
  <si>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</si>
  <si>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</si>
  <si>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</si>
  <si>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</si>
  <si>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</si>
  <si>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</si>
  <si>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</si>
  <si>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</si>
  <si>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</si>
  <si>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</si>
  <si>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</si>
  <si>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</si>
  <si>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</si>
  <si>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</si>
  <si>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</si>
  <si>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</si>
  <si>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</si>
  <si>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</si>
  <si>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</si>
  <si>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</si>
  <si>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</si>
  <si>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</si>
  <si>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</si>
  <si>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</si>
  <si>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</si>
  <si>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</si>
  <si>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</si>
  <si>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</si>
  <si>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</si>
  <si>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</si>
  <si>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</si>
  <si>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</si>
  <si>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</si>
  <si>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</si>
  <si>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</si>
  <si>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</si>
  <si>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</si>
  <si>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</si>
  <si>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</si>
  <si>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</si>
  <si>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</si>
  <si>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</si>
  <si>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</si>
  <si>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</si>
  <si>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</si>
  <si>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</si>
  <si>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</si>
  <si>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</si>
  <si>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</si>
  <si>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</si>
  <si>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</si>
  <si>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</si>
  <si>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</si>
  <si>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</si>
  <si>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</si>
  <si>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</si>
  <si>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</si>
  <si>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</si>
  <si>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</si>
  <si>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</si>
  <si>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</si>
  <si>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</si>
  <si>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</si>
  <si>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</si>
  <si>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</si>
  <si>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</si>
  <si>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</si>
  <si>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</si>
  <si>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</si>
  <si>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</si>
  <si>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</si>
  <si>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</si>
  <si>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</si>
  <si>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</si>
  <si>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</si>
  <si>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</si>
  <si>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</si>
  <si>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</si>
  <si>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</si>
  <si>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</si>
  <si>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</si>
  <si>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</si>
  <si>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</si>
  <si>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</si>
  <si>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</si>
  <si>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</si>
  <si>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</si>
  <si>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</si>
  <si>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</si>
  <si>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</si>
  <si>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</si>
  <si>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</si>
  <si>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</si>
  <si>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</si>
  <si>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</si>
  <si>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</si>
  <si>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</si>
  <si>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</si>
  <si>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</si>
  <si>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</si>
  <si>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</si>
  <si>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</si>
  <si>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</si>
  <si>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</si>
  <si>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</si>
  <si>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</si>
  <si>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</si>
  <si>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</si>
  <si>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</si>
  <si>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</si>
  <si>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</si>
  <si>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</si>
  <si>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</si>
  <si>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</si>
  <si>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</si>
  <si>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</si>
  <si>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</si>
  <si>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</si>
  <si>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</si>
  <si>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</si>
  <si>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</si>
  <si>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</si>
  <si>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</si>
  <si>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</si>
  <si>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</si>
  <si>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</si>
  <si>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</si>
  <si>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</si>
  <si>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</si>
  <si>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</si>
  <si>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</si>
  <si>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</si>
  <si>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</si>
  <si>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</si>
  <si>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</si>
  <si>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</si>
  <si>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</si>
  <si>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</si>
  <si>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</si>
  <si>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</si>
  <si>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</si>
  <si>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</si>
  <si>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</si>
  <si>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</si>
  <si>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</si>
  <si>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</si>
  <si>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</si>
  <si>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</si>
  <si>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</si>
  <si>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</si>
  <si>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</si>
  <si>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</si>
  <si>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</si>
  <si>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</si>
  <si>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</si>
  <si>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</si>
  <si>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</si>
  <si>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</si>
  <si>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</si>
  <si>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</si>
  <si>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</si>
  <si>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</si>
  <si>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</si>
  <si>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</si>
  <si>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</si>
  <si>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</si>
  <si>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</si>
  <si>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</si>
  <si>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</si>
  <si>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</si>
  <si>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</si>
  <si>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</si>
  <si>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</si>
  <si>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</si>
  <si>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</si>
  <si>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</si>
  <si>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</si>
  <si>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</si>
  <si>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</si>
  <si>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</si>
  <si>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</si>
  <si>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</si>
  <si>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</si>
  <si>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</si>
  <si>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</si>
  <si>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</si>
  <si>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</si>
  <si>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</si>
  <si>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</si>
  <si>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</si>
  <si>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</si>
  <si>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</si>
  <si>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</si>
  <si>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</si>
  <si>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</si>
  <si>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</si>
  <si>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</si>
  <si>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</si>
  <si>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</si>
  <si>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</si>
  <si>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</si>
  <si>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</si>
  <si>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</si>
  <si>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</si>
  <si>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</si>
  <si>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</si>
  <si>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</si>
  <si>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</si>
  <si>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</si>
  <si>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</si>
  <si>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</si>
  <si>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</si>
  <si>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</si>
  <si>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</si>
  <si>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</si>
  <si>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</si>
  <si>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</si>
  <si>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</si>
  <si>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</si>
  <si>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</si>
  <si>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</si>
  <si>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</si>
  <si>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</si>
  <si>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</si>
  <si>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</si>
  <si>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</si>
  <si>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</si>
  <si>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</si>
  <si>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</si>
  <si>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</si>
  <si>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</si>
  <si>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</si>
  <si>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</si>
  <si>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</si>
  <si>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</si>
  <si>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</si>
  <si>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</si>
  <si>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</si>
  <si>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</si>
  <si>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</si>
  <si>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</si>
  <si>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</si>
  <si>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</si>
  <si>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</si>
  <si>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</si>
  <si>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</si>
  <si>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</si>
  <si>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</si>
  <si>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</si>
  <si>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</si>
  <si>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</si>
  <si>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</si>
  <si>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</si>
  <si>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</si>
  <si>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</si>
  <si>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</si>
  <si>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</si>
  <si>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</si>
  <si>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</si>
  <si>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</si>
  <si>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</si>
  <si>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</si>
  <si>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</si>
  <si>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</si>
  <si>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</si>
  <si>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</si>
  <si>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</si>
  <si>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</si>
  <si>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</si>
  <si>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</si>
  <si>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</si>
  <si>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</si>
  <si>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</si>
  <si>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</si>
  <si>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</si>
  <si>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</si>
  <si>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</si>
  <si>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</si>
  <si>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</si>
  <si>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</si>
  <si>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</si>
  <si>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</si>
  <si>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</si>
  <si>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</si>
  <si>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</si>
  <si>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</si>
  <si>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</si>
  <si>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</si>
  <si>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</si>
  <si>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</si>
  <si>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</si>
  <si>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</si>
  <si>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</si>
  <si>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</si>
  <si>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</si>
  <si>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</si>
  <si>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</si>
  <si>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</si>
  <si>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</si>
  <si>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</si>
  <si>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</si>
  <si>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</si>
  <si>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</si>
  <si>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</si>
  <si>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</si>
  <si>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</si>
  <si>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</si>
  <si>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</si>
  <si>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</si>
  <si>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</si>
  <si>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</si>
  <si>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</si>
  <si>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</si>
  <si>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</si>
  <si>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</si>
  <si>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</si>
  <si>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</si>
  <si>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</si>
  <si>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</si>
  <si>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</si>
  <si>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</si>
  <si>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</si>
  <si>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</si>
  <si>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</si>
  <si>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</si>
  <si>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</si>
  <si>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</si>
  <si>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</si>
  <si>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</si>
  <si>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</si>
  <si>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</si>
  <si>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</si>
  <si>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</si>
  <si>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</si>
  <si>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</si>
  <si>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</si>
  <si>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</si>
  <si>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</si>
  <si>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</si>
  <si>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</si>
  <si>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</si>
  <si>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</si>
  <si>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</si>
  <si>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</si>
  <si>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</si>
  <si>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</si>
  <si>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</si>
  <si>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</si>
  <si>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</si>
  <si>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</si>
  <si>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</si>
  <si>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</si>
  <si>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</si>
  <si>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</si>
  <si>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</si>
  <si>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</si>
  <si>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</si>
  <si>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</si>
  <si>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</si>
  <si>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</si>
  <si>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</si>
  <si>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</si>
  <si>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</si>
  <si>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</si>
  <si>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</si>
  <si>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</si>
  <si>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</si>
  <si>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</si>
  <si>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</si>
  <si>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</si>
  <si>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</si>
  <si>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</si>
  <si>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</si>
  <si>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</si>
  <si>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</si>
  <si>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</si>
  <si>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</si>
  <si>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</si>
  <si>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</si>
  <si>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</si>
  <si>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</si>
  <si>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</si>
  <si>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</si>
  <si>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</si>
  <si>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</si>
  <si>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</si>
  <si>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</si>
  <si>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</si>
  <si>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</si>
  <si>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</si>
  <si>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</si>
  <si>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</si>
  <si>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</si>
  <si>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</si>
  <si>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</si>
  <si>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</si>
  <si>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</si>
  <si>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</si>
  <si>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</si>
  <si>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</si>
  <si>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</si>
  <si>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</si>
  <si>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</si>
  <si>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</si>
  <si>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</si>
  <si>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</si>
  <si>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</si>
  <si>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</si>
  <si>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</si>
  <si>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</si>
  <si>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</si>
  <si>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</si>
  <si>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</si>
  <si>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</si>
  <si>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</si>
  <si>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</si>
  <si>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</si>
  <si>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</si>
  <si>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</si>
  <si>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</si>
  <si>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</si>
  <si>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</si>
  <si>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</si>
  <si>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</si>
  <si>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</si>
  <si>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</si>
  <si>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</si>
  <si>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</si>
  <si>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</si>
  <si>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</si>
  <si>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</si>
  <si>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</si>
  <si>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</si>
  <si>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</si>
  <si>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</si>
  <si>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</si>
  <si>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</si>
  <si>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</si>
  <si>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</si>
  <si>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</si>
  <si>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</si>
  <si>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</si>
  <si>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</si>
  <si>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</si>
  <si>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</si>
  <si>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</si>
  <si>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</si>
  <si>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</si>
  <si>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</si>
  <si>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</si>
  <si>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</si>
  <si>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</si>
  <si>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</si>
  <si>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</si>
  <si>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</si>
  <si>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</si>
  <si>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</si>
  <si>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</si>
  <si>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</si>
  <si>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</si>
  <si>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</si>
  <si>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</si>
  <si>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</si>
  <si>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</si>
  <si>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</si>
  <si>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</si>
  <si>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</si>
  <si>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</si>
  <si>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</si>
  <si>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</si>
  <si>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</si>
  <si>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</si>
  <si>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</si>
  <si>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</si>
  <si>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</si>
  <si>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</si>
  <si>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</si>
  <si>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</si>
  <si>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</si>
  <si>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</si>
  <si>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</si>
  <si>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</si>
  <si>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</si>
  <si>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</si>
  <si>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</si>
  <si>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</si>
  <si>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</si>
  <si>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</si>
  <si>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</si>
  <si>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</si>
  <si>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</si>
  <si>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</si>
  <si>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</si>
  <si>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</si>
  <si>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</si>
  <si>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</si>
  <si>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</si>
  <si>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</si>
  <si>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</si>
  <si>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</si>
  <si>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</si>
  <si>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</si>
  <si>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</si>
  <si>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</si>
  <si>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</si>
  <si>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</si>
  <si>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</si>
  <si>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</si>
  <si>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</si>
  <si>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</si>
  <si>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</si>
  <si>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</si>
  <si>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</si>
  <si>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</si>
  <si>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</si>
  <si>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</si>
  <si>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</si>
  <si>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</si>
  <si>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</si>
  <si>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</si>
  <si>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</si>
  <si>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</si>
  <si>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</si>
  <si>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</si>
  <si>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</si>
  <si>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</si>
  <si>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</si>
  <si>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</si>
  <si>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</si>
  <si>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</si>
  <si>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</si>
  <si>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</si>
  <si>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</si>
  <si>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</si>
  <si>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</si>
  <si>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</si>
  <si>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</si>
  <si>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</si>
  <si>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</si>
  <si>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</si>
  <si>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</si>
  <si>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</si>
  <si>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</si>
  <si>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</si>
  <si>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</si>
  <si>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</si>
  <si>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</si>
  <si>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</si>
  <si>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</si>
  <si>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</si>
  <si>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</si>
  <si>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</si>
  <si>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</si>
  <si>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</si>
  <si>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</si>
  <si>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</si>
  <si>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</si>
  <si>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</si>
  <si>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</si>
  <si>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</si>
  <si>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</si>
  <si>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</si>
  <si>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</si>
  <si>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</si>
  <si>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</si>
  <si>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</si>
  <si>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</si>
  <si>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</si>
  <si>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</si>
  <si>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</si>
  <si>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</si>
  <si>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</si>
  <si>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</si>
  <si>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</si>
  <si>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</si>
  <si>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</si>
  <si>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</si>
  <si>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</si>
  <si>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</si>
  <si>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</si>
  <si>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</si>
  <si>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</si>
  <si>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</si>
  <si>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</si>
  <si>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</si>
  <si>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</si>
  <si>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</si>
  <si>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</si>
  <si>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</si>
  <si>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</si>
  <si>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</si>
  <si>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</si>
  <si>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</si>
  <si>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</si>
  <si>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</si>
  <si>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</si>
  <si>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</si>
  <si>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</si>
  <si>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</si>
  <si>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</si>
  <si>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</si>
  <si>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</si>
  <si>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</si>
  <si>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</si>
  <si>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</si>
  <si>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</si>
  <si>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</si>
  <si>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</si>
  <si>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</si>
  <si>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</si>
  <si>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</si>
  <si>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</si>
  <si>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</si>
  <si>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</si>
  <si>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</si>
  <si>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</si>
  <si>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</si>
  <si>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</si>
  <si>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</si>
  <si>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</si>
  <si>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</si>
  <si>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</si>
  <si>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</si>
  <si>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</si>
  <si>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</si>
  <si>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</si>
  <si>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</si>
  <si>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</si>
  <si>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</si>
  <si>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</si>
  <si>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</si>
  <si>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</si>
  <si>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</si>
  <si>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</si>
  <si>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</si>
  <si>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</si>
  <si>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</si>
  <si>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</si>
  <si>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</si>
  <si>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</si>
  <si>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</si>
  <si>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</si>
  <si>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</si>
  <si>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</si>
  <si>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</si>
  <si>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</si>
  <si>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</si>
  <si>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</si>
  <si>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</si>
  <si>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</si>
  <si>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</si>
  <si>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</si>
  <si>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</si>
  <si>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</si>
  <si>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</si>
  <si>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</si>
  <si>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</si>
  <si>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</si>
  <si>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</si>
  <si>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</si>
  <si>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</si>
  <si>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</si>
  <si>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</si>
  <si>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</si>
  <si>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</si>
  <si>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</si>
  <si>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</si>
  <si>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</si>
  <si>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</si>
  <si>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</si>
  <si>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</si>
  <si>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</si>
  <si>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</si>
  <si>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</si>
  <si>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</si>
  <si>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</si>
  <si>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</si>
  <si>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</si>
  <si>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</si>
  <si>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</si>
  <si>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</si>
  <si>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</si>
  <si>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</si>
  <si>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</si>
  <si>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</si>
  <si>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</si>
  <si>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</si>
  <si>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</si>
  <si>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</si>
  <si>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</si>
  <si>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</si>
  <si>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</si>
  <si>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</si>
  <si>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</si>
  <si>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</si>
  <si>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</si>
  <si>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</si>
  <si>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</si>
  <si>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</si>
  <si>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</si>
  <si>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</si>
  <si>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</si>
  <si>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</si>
  <si>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</si>
  <si>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</si>
  <si>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</si>
  <si>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</si>
  <si>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</si>
  <si>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</si>
  <si>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</si>
  <si>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</si>
  <si>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</si>
  <si>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</si>
  <si>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</si>
  <si>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</si>
  <si>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</si>
  <si>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</si>
  <si>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</si>
  <si>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</si>
  <si>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</si>
  <si>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</si>
  <si>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</si>
  <si>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</si>
  <si>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</si>
  <si>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</si>
  <si>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</si>
  <si>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</si>
  <si>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</si>
  <si>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</si>
  <si>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</si>
  <si>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</si>
  <si>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</si>
  <si>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</si>
  <si>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</si>
  <si>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</si>
  <si>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</si>
  <si>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</si>
  <si>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</si>
  <si>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</si>
  <si>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</si>
  <si>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</si>
  <si>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</si>
  <si>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</si>
  <si>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</si>
  <si>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</si>
  <si>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</si>
  <si>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</si>
  <si>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</si>
  <si>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</si>
  <si>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</si>
  <si>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</si>
  <si>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</si>
  <si>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</si>
  <si>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</si>
  <si>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</si>
  <si>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</si>
  <si>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</si>
  <si>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</si>
  <si>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</si>
  <si>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</si>
  <si>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</si>
  <si>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</si>
  <si>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</si>
  <si>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</si>
  <si>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</si>
  <si>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</si>
  <si>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</si>
  <si>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</si>
  <si>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</si>
  <si>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</si>
  <si>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</si>
  <si>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</si>
  <si>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</si>
  <si>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</si>
  <si>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</si>
  <si>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</si>
  <si>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</si>
  <si>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</si>
  <si>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</si>
  <si>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</si>
  <si>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</si>
  <si>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</si>
  <si>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</si>
  <si>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</si>
  <si>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</si>
  <si>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</si>
  <si>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</si>
  <si>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</si>
  <si>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</si>
  <si>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</si>
  <si>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</si>
  <si>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</si>
  <si>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</si>
  <si>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</si>
  <si>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</si>
  <si>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</si>
  <si>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</si>
  <si>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</si>
  <si>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</si>
  <si>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</si>
  <si>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</si>
  <si>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</si>
  <si>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</si>
  <si>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</si>
  <si>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</si>
  <si>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</si>
  <si>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</si>
  <si>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</si>
  <si>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</si>
  <si>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</si>
  <si>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</si>
  <si>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</si>
  <si>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</si>
  <si>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</si>
  <si>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</si>
  <si>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</si>
  <si>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</si>
  <si>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</si>
  <si>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</si>
  <si>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</si>
  <si>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</si>
  <si>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</si>
  <si>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</si>
  <si>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</si>
  <si>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</si>
  <si>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</si>
  <si>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</si>
  <si>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</si>
  <si>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</si>
  <si>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</si>
  <si>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</si>
  <si>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</si>
  <si>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</si>
  <si>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</si>
  <si>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</si>
  <si>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</si>
  <si>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</si>
  <si>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</si>
  <si>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</si>
  <si>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</si>
  <si>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</si>
  <si>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</si>
  <si>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</si>
  <si>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</si>
  <si>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</si>
  <si>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</si>
  <si>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</si>
  <si>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</si>
  <si>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</si>
  <si>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</si>
  <si>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</si>
  <si>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</si>
  <si>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</si>
  <si>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</si>
  <si>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</si>
  <si>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</si>
  <si>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</si>
  <si>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</si>
  <si>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</si>
  <si>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</si>
  <si>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</si>
  <si>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</si>
  <si>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</si>
  <si>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</si>
  <si>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</si>
  <si>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</si>
  <si>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</si>
  <si>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</si>
  <si>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</si>
  <si>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</si>
  <si>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</si>
  <si>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</si>
  <si>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</si>
  <si>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</si>
  <si>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</si>
  <si>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</si>
  <si>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</si>
  <si>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</si>
  <si>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</si>
  <si>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</si>
  <si>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</si>
  <si>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</si>
  <si>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</si>
  <si>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</si>
  <si>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</si>
  <si>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</si>
  <si>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</si>
  <si>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</si>
  <si>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</si>
  <si>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</si>
  <si>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</si>
  <si>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</si>
  <si>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</si>
  <si>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</si>
  <si>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</si>
  <si>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</si>
  <si>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</si>
  <si>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</si>
  <si>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</si>
  <si>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</si>
  <si>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</si>
  <si>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</si>
  <si>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</si>
  <si>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</si>
  <si>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</si>
  <si>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</si>
  <si>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</si>
  <si>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</si>
  <si>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</si>
  <si>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</si>
  <si>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</si>
  <si>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</si>
  <si>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</si>
  <si>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</si>
  <si>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</si>
  <si>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</si>
  <si>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</si>
  <si>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</si>
  <si>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</si>
  <si>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</si>
  <si>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</si>
  <si>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</si>
  <si>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</si>
  <si>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</si>
  <si>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</si>
  <si>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</si>
  <si>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</si>
  <si>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</si>
  <si>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</si>
  <si>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</si>
  <si>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</si>
  <si>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</si>
  <si>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</si>
  <si>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</si>
  <si>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</si>
  <si>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</si>
  <si>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</si>
  <si>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</si>
  <si>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</si>
  <si>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</si>
  <si>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</si>
  <si>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</si>
  <si>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</si>
  <si>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</si>
  <si>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</si>
  <si>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</si>
  <si>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</si>
  <si>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</si>
  <si>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</si>
  <si>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</si>
  <si>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</si>
  <si>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</si>
  <si>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</si>
  <si>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</si>
  <si>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</si>
  <si>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</si>
  <si>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</si>
  <si>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</si>
  <si>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</si>
  <si>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</si>
  <si>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</si>
  <si>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</si>
  <si>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</si>
  <si>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</si>
  <si>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</si>
  <si>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</si>
  <si>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</si>
  <si>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</si>
  <si>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</si>
  <si>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</si>
  <si>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</si>
  <si>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</si>
  <si>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</si>
  <si>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</si>
  <si>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</si>
  <si>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</si>
  <si>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</si>
  <si>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</si>
  <si>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</si>
  <si>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</si>
  <si>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</si>
  <si>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</si>
  <si>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</si>
  <si>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</si>
  <si>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</si>
  <si>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</si>
  <si>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</si>
  <si>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</si>
  <si>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</si>
  <si>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</si>
  <si>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</si>
  <si>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</si>
  <si>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</si>
  <si>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</si>
  <si>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</si>
  <si>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</si>
  <si>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</si>
  <si>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</si>
  <si>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</si>
  <si>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</si>
  <si>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</si>
  <si>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</si>
  <si>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</si>
  <si>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</si>
  <si>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</si>
  <si>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</si>
  <si>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</si>
  <si>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</si>
  <si>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</si>
  <si>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</si>
  <si>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</si>
  <si>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</si>
  <si>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</si>
  <si>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</si>
  <si>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</si>
  <si>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</si>
  <si>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</si>
  <si>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</si>
  <si>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</si>
  <si>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</si>
  <si>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</si>
  <si>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</si>
  <si>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</si>
  <si>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</si>
  <si>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</si>
  <si>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</si>
  <si>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</si>
  <si>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</si>
  <si>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</si>
  <si>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</si>
  <si>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</si>
  <si>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</si>
  <si>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</si>
  <si>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</si>
  <si>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</si>
  <si>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</si>
  <si>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</si>
  <si>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</si>
  <si>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</si>
  <si>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</si>
  <si>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</si>
  <si>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</si>
  <si>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</si>
  <si>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</si>
  <si>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</si>
  <si>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</si>
  <si>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</si>
  <si>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</si>
  <si>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</si>
  <si>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</si>
  <si>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</si>
  <si>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</si>
  <si>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</si>
  <si>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</si>
  <si>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</si>
  <si>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</si>
  <si>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</si>
  <si>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</si>
  <si>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</si>
  <si>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</si>
  <si>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</si>
  <si>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</si>
  <si>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</si>
  <si>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</si>
  <si>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</si>
  <si>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</si>
  <si>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</si>
  <si>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</si>
  <si>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</si>
  <si>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</si>
  <si>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</si>
  <si>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</si>
  <si>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</si>
  <si>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</si>
  <si>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</si>
  <si>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</si>
  <si>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</si>
  <si>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</si>
  <si>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</si>
  <si>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</si>
  <si>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</si>
  <si>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</si>
  <si>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</si>
  <si>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</si>
  <si>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</si>
  <si>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</si>
  <si>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</si>
  <si>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</si>
  <si>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</si>
  <si>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</si>
  <si>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</si>
  <si>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</si>
  <si>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</si>
  <si>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</si>
  <si>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</si>
  <si>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</si>
  <si>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</si>
  <si>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</si>
  <si>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</si>
  <si>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</si>
  <si>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</si>
  <si>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</si>
  <si>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</si>
  <si>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</si>
  <si>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</si>
  <si>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</si>
  <si>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</si>
  <si>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</si>
  <si>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</si>
  <si>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</si>
  <si>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</si>
  <si>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</si>
  <si>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</si>
  <si>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</si>
  <si>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</si>
  <si>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</si>
  <si>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</si>
  <si>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</si>
  <si>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</si>
  <si>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</si>
  <si>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</si>
  <si>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</si>
  <si>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</si>
  <si>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</si>
  <si>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</si>
  <si>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</si>
  <si>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</si>
  <si>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</si>
  <si>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</si>
  <si>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</si>
  <si>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</si>
  <si>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</si>
  <si>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</si>
  <si>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</si>
  <si>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</si>
  <si>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</si>
  <si>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</si>
  <si>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</si>
  <si>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</si>
  <si>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</si>
  <si>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</si>
  <si>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</si>
  <si>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</si>
  <si>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</si>
  <si>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</si>
  <si>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</si>
  <si>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</si>
  <si>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</si>
  <si>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</si>
  <si>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</si>
  <si>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</si>
  <si>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</si>
  <si>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</si>
  <si>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</si>
  <si>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</si>
  <si>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</si>
  <si>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</si>
  <si>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</si>
  <si>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</si>
  <si>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</si>
  <si>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</si>
  <si>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</si>
  <si>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</si>
  <si>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</si>
  <si>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</si>
  <si>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</si>
  <si>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</si>
  <si>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</si>
  <si>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</si>
  <si>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</si>
  <si>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</si>
  <si>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</si>
  <si>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</si>
  <si>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</si>
  <si>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</si>
  <si>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</si>
  <si>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</si>
  <si>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</si>
  <si>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</si>
  <si>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</si>
  <si>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</si>
  <si>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</si>
  <si>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</si>
  <si>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</si>
  <si>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</si>
  <si>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</si>
  <si>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</si>
  <si>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</si>
  <si>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</si>
  <si>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</si>
  <si>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</si>
  <si>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</si>
  <si>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</si>
  <si>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</si>
  <si>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</si>
  <si>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</si>
  <si>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</si>
  <si>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</si>
  <si>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</si>
  <si>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</si>
  <si>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</si>
  <si>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</si>
  <si>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</si>
  <si>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</si>
  <si>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</si>
  <si>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</si>
  <si>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</si>
  <si>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</si>
  <si>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</si>
  <si>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</si>
  <si>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</si>
  <si>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</si>
  <si>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</si>
  <si>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</si>
  <si>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</si>
  <si>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</si>
  <si>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</si>
  <si>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</si>
  <si>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</si>
  <si>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</si>
  <si>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</si>
  <si>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</si>
  <si>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</si>
  <si>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</si>
  <si>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</si>
  <si>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</si>
  <si>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</si>
  <si>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</si>
  <si>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</si>
  <si>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</si>
  <si>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</si>
  <si>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</si>
  <si>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</si>
  <si>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</si>
  <si>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</si>
  <si>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</si>
  <si>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</si>
  <si>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</si>
  <si>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</si>
  <si>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</si>
  <si>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</si>
  <si>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</si>
  <si>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</si>
  <si>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</si>
  <si>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</si>
  <si>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</si>
  <si>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</si>
  <si>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</si>
  <si>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</si>
  <si>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</si>
  <si>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</si>
  <si>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</si>
  <si>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</si>
  <si>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</si>
  <si>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</si>
  <si>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</si>
  <si>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</si>
  <si>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</si>
  <si>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</si>
  <si>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</si>
  <si>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</si>
  <si>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</si>
  <si>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</si>
  <si>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</si>
  <si>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</si>
  <si>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</si>
  <si>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</si>
  <si>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</si>
  <si>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</si>
  <si>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</si>
  <si>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</si>
  <si>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</si>
  <si>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</si>
  <si>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</si>
  <si>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</si>
  <si>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</si>
  <si>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</si>
  <si>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</si>
  <si>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</si>
  <si>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</si>
  <si>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</si>
  <si>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</si>
  <si>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</si>
  <si>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</si>
  <si>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</si>
  <si>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</si>
  <si>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</si>
  <si>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</si>
  <si>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</si>
  <si>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</si>
  <si>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</si>
  <si>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</si>
  <si>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</si>
  <si>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</si>
  <si>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</si>
  <si>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</si>
  <si>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</si>
  <si>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</si>
  <si>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</si>
  <si>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</si>
  <si>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</si>
  <si>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</si>
  <si>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</si>
  <si>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</si>
  <si>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</si>
  <si>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</si>
  <si>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</si>
  <si>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</si>
  <si>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</si>
  <si>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</si>
  <si>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</si>
  <si>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</si>
  <si>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</si>
  <si>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</si>
  <si>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</si>
  <si>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</si>
  <si>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</si>
  <si>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</si>
  <si>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</si>
  <si>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</si>
  <si>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</si>
  <si>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</si>
  <si>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</si>
  <si>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</si>
  <si>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</si>
  <si>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</si>
  <si>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</si>
  <si>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</si>
  <si>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</si>
  <si>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</si>
  <si>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</si>
  <si>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</si>
  <si>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</si>
  <si>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</si>
  <si>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</si>
  <si>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</si>
  <si>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</si>
  <si>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</si>
  <si>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</si>
  <si>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</si>
  <si>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</si>
  <si>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</si>
  <si>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</si>
  <si>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</si>
  <si>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</si>
  <si>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</si>
  <si>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</si>
  <si>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</si>
  <si>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</si>
  <si>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</si>
  <si>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</si>
  <si>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</si>
  <si>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</si>
  <si>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</si>
  <si>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</si>
  <si>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</si>
  <si>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</si>
  <si>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</si>
  <si>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</si>
  <si>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</si>
  <si>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</si>
  <si>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</si>
  <si>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</si>
  <si>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</si>
  <si>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</si>
  <si>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</si>
  <si>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</si>
  <si>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</si>
  <si>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</si>
  <si>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</si>
  <si>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</si>
  <si>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</si>
  <si>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</si>
  <si>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</si>
  <si>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</si>
  <si>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</si>
  <si>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</si>
  <si>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</si>
  <si>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</si>
  <si>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</si>
  <si>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</si>
  <si>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</si>
  <si>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</si>
  <si>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</si>
  <si>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</si>
  <si>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</si>
  <si>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</si>
  <si>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</si>
  <si>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</si>
  <si>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</si>
  <si>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</si>
  <si>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</si>
  <si>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</si>
  <si>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</si>
  <si>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</si>
  <si>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</si>
  <si>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</si>
  <si>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</si>
  <si>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</si>
  <si>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</si>
  <si>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</si>
  <si>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</si>
  <si>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</si>
  <si>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</si>
  <si>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</si>
  <si>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</si>
  <si>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</si>
  <si>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</si>
  <si>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</si>
  <si>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</si>
  <si>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</si>
  <si>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</si>
  <si>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</si>
  <si>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</si>
  <si>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</si>
  <si>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</si>
  <si>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</si>
  <si>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</si>
  <si>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</si>
  <si>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</si>
  <si>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</si>
  <si>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</si>
  <si>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</si>
  <si>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</si>
  <si>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</si>
  <si>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</si>
  <si>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</si>
  <si>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</si>
  <si>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</si>
  <si>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</si>
  <si>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</si>
  <si>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</si>
  <si>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</si>
  <si>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</si>
  <si>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</si>
  <si>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</si>
  <si>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</si>
  <si>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</si>
  <si>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</si>
  <si>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</si>
  <si>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</si>
  <si>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</si>
  <si>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</si>
  <si>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</si>
  <si>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</si>
  <si>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</si>
  <si>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</si>
  <si>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</si>
  <si>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</si>
  <si>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</si>
  <si>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</si>
  <si>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</si>
  <si>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</si>
  <si>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</si>
  <si>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</si>
  <si>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</si>
  <si>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</si>
  <si>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</si>
  <si>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</si>
  <si>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</si>
  <si>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</si>
  <si>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</si>
  <si>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</si>
  <si>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</si>
  <si>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</si>
  <si>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</si>
  <si>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</si>
  <si>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</si>
  <si>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</si>
  <si>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</si>
  <si>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</si>
  <si>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</si>
  <si>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</si>
  <si>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</si>
  <si>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</si>
  <si>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</si>
  <si>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</si>
  <si>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</si>
  <si>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</si>
  <si>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</si>
  <si>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</si>
  <si>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</si>
  <si>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</si>
  <si>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</si>
  <si>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</si>
  <si>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</si>
  <si>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</si>
  <si>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</si>
  <si>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</si>
  <si>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</si>
  <si>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</si>
  <si>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</si>
  <si>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</si>
  <si>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</si>
  <si>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</si>
  <si>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</si>
  <si>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</si>
  <si>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</si>
  <si>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</si>
  <si>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</si>
  <si>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</si>
  <si>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</si>
  <si>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</si>
  <si>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</si>
  <si>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</si>
  <si>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</si>
  <si>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</si>
  <si>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</si>
  <si>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</si>
  <si>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</si>
  <si>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</si>
  <si>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</si>
  <si>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</si>
  <si>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</si>
  <si>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</si>
  <si>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</si>
  <si>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</si>
  <si>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</si>
  <si>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</si>
  <si>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</si>
  <si>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</si>
  <si>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</si>
  <si>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</si>
  <si>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</si>
  <si>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</si>
  <si>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</si>
  <si>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</si>
  <si>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</si>
  <si>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</si>
  <si>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</si>
  <si>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</si>
  <si>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</si>
  <si>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</si>
  <si>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</si>
  <si>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</si>
  <si>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</si>
  <si>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</si>
  <si>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</si>
  <si>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</si>
  <si>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</si>
  <si>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</si>
  <si>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</si>
  <si>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</si>
  <si>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</si>
  <si>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</si>
  <si>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</si>
  <si>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</si>
  <si>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</si>
  <si>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</si>
  <si>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</si>
  <si>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</si>
  <si>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</si>
  <si>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</si>
  <si>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</si>
  <si>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</si>
  <si>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</si>
  <si>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</si>
  <si>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</si>
  <si>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</si>
  <si>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</si>
  <si>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</si>
  <si>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</si>
  <si>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</si>
  <si>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</si>
  <si>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</si>
  <si>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</si>
  <si>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</si>
  <si>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</si>
  <si>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</si>
  <si>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</si>
  <si>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</si>
  <si>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</si>
  <si>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</si>
  <si>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</si>
  <si>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</si>
  <si>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</si>
  <si>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</si>
  <si>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</si>
  <si>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</si>
  <si>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</si>
  <si>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</si>
  <si>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</si>
  <si>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</si>
  <si>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</si>
  <si>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</si>
  <si>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</si>
  <si>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</si>
  <si>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</si>
  <si>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</si>
  <si>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</si>
  <si>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</si>
  <si>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</si>
  <si>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</si>
  <si>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</si>
  <si>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</si>
  <si>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</si>
  <si>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</si>
  <si>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</si>
  <si>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</si>
  <si>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</si>
  <si>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</si>
  <si>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</si>
  <si>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</si>
  <si>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</si>
  <si>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</si>
  <si>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</si>
  <si>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</si>
  <si>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</si>
  <si>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</si>
  <si>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</si>
  <si>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</si>
  <si>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</si>
  <si>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</si>
  <si>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</si>
  <si>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</si>
  <si>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</si>
  <si>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</si>
  <si>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</si>
  <si>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</si>
  <si>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</si>
  <si>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</si>
  <si>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</si>
  <si>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</si>
  <si>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</si>
  <si>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</si>
  <si>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</si>
  <si>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</si>
  <si>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</si>
  <si>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</si>
  <si>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</si>
  <si>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</si>
  <si>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</si>
  <si>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</si>
  <si>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</si>
  <si>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</si>
  <si>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</si>
  <si>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</si>
  <si>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</si>
  <si>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</si>
  <si>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</si>
  <si>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</si>
  <si>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</si>
  <si>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</si>
  <si>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</si>
  <si>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</si>
  <si>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</si>
  <si>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</si>
  <si>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</si>
  <si>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</si>
  <si>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</si>
  <si>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</si>
  <si>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</si>
  <si>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</si>
  <si>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</si>
  <si>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</si>
  <si>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</si>
  <si>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</si>
  <si>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</si>
  <si>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</si>
  <si>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</si>
  <si>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</si>
  <si>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</si>
  <si>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</si>
  <si>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</si>
  <si>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</si>
  <si>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</si>
  <si>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</si>
  <si>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</si>
  <si>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</si>
  <si>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</si>
  <si>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</si>
  <si>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</si>
  <si>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</si>
  <si>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</si>
  <si>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</si>
  <si>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</si>
  <si>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</si>
  <si>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</si>
  <si>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</si>
  <si>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</si>
  <si>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</si>
  <si>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</si>
  <si>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</si>
  <si>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</si>
  <si>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</si>
  <si>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</si>
  <si>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</si>
  <si>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</si>
  <si>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</si>
  <si>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</si>
  <si>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</si>
  <si>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</si>
  <si>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</si>
  <si>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</si>
  <si>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</si>
  <si>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</si>
  <si>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</si>
  <si>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</si>
  <si>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</si>
  <si>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</si>
  <si>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</si>
  <si>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</si>
  <si>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</si>
  <si>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</si>
  <si>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</si>
  <si>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</si>
  <si>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</si>
  <si>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</si>
  <si>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</si>
  <si>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</si>
  <si>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</si>
  <si>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</si>
  <si>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</si>
  <si>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</si>
  <si>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</si>
  <si>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</si>
  <si>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</si>
  <si>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</si>
  <si>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</si>
  <si>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</si>
  <si>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</si>
  <si>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</si>
  <si>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</si>
  <si>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</si>
  <si>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</si>
  <si>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</si>
  <si>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</si>
  <si>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</si>
  <si>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</si>
  <si>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</si>
  <si>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</si>
  <si>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</si>
  <si>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</si>
  <si>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</si>
  <si>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</si>
  <si>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</si>
  <si>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</si>
  <si>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</si>
  <si>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</si>
  <si>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</si>
  <si>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</si>
  <si>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</si>
  <si>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</si>
  <si>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</si>
  <si>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</si>
  <si>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</si>
  <si>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</si>
  <si>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</si>
  <si>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</si>
  <si>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</si>
  <si>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</si>
  <si>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</si>
  <si>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</si>
  <si>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</si>
  <si>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</si>
  <si>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</si>
  <si>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</si>
  <si>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</si>
  <si>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</si>
  <si>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</si>
  <si>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</si>
  <si>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</si>
  <si>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</si>
  <si>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</si>
  <si>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</si>
  <si>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</si>
  <si>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</si>
  <si>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</si>
  <si>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</si>
  <si>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</si>
  <si>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</si>
  <si>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</si>
  <si>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</si>
  <si>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</si>
  <si>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</si>
  <si>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</si>
  <si>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</si>
  <si>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</si>
  <si>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</si>
  <si>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</si>
  <si>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</si>
  <si>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</si>
  <si>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</si>
  <si>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</si>
  <si>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</si>
  <si>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</si>
  <si>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</si>
  <si>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</si>
  <si>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</si>
  <si>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</si>
  <si>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</si>
  <si>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</si>
  <si>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</si>
  <si>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</si>
  <si>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</si>
  <si>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</si>
  <si>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</si>
  <si>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</si>
  <si>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</si>
  <si>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</si>
  <si>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</si>
  <si>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</si>
  <si>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</si>
  <si>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</si>
  <si>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</si>
  <si>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</si>
  <si>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</si>
  <si>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</si>
  <si>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</si>
  <si>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</si>
  <si>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</si>
  <si>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</si>
  <si>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</si>
  <si>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</si>
  <si>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</si>
  <si>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</si>
  <si>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</si>
  <si>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</si>
  <si>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</si>
  <si>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</si>
  <si>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</si>
  <si>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</si>
  <si>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</si>
  <si>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</si>
  <si>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</si>
  <si>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</si>
  <si>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</si>
  <si>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</si>
  <si>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</si>
  <si>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</si>
  <si>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</si>
  <si>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</si>
  <si>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</si>
  <si>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</si>
  <si>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</si>
  <si>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</si>
  <si>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</si>
  <si>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</si>
  <si>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</si>
  <si>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</si>
  <si>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</si>
  <si>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</si>
  <si>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</si>
  <si>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</si>
  <si>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</si>
  <si>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</si>
  <si>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</si>
  <si>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</si>
  <si>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</si>
  <si>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</si>
  <si>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</si>
  <si>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</si>
  <si>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</si>
  <si>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</si>
  <si>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</si>
  <si>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</si>
  <si>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</si>
  <si>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</si>
  <si>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</si>
  <si>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</si>
  <si>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</si>
  <si>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</si>
  <si>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</si>
  <si>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</si>
  <si>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</si>
  <si>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</si>
  <si>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</si>
  <si>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</si>
  <si>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</si>
  <si>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</si>
  <si>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</si>
  <si>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</si>
  <si>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</si>
  <si>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</si>
  <si>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</si>
  <si>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</si>
  <si>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</si>
  <si>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</si>
  <si>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</si>
  <si>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</si>
  <si>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</si>
  <si>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</si>
  <si>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</si>
  <si>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</si>
  <si>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</si>
  <si>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</si>
  <si>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</si>
  <si>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</si>
  <si>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</si>
  <si>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</si>
  <si>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</si>
  <si>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</si>
  <si>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</si>
  <si>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</si>
  <si>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</si>
  <si>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</si>
  <si>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</si>
  <si>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</si>
  <si>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</si>
  <si>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</si>
  <si>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</si>
  <si>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</si>
  <si>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</si>
  <si>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</si>
  <si>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</si>
  <si>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</si>
  <si>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</si>
  <si>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</si>
  <si>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</si>
  <si>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</si>
  <si>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</si>
  <si>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</si>
  <si>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</si>
  <si>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</si>
  <si>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</si>
  <si>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</si>
  <si>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</si>
  <si>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</si>
  <si>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</si>
  <si>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</si>
  <si>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</si>
  <si>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</si>
  <si>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</si>
  <si>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</si>
  <si>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</si>
  <si>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</si>
  <si>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</si>
  <si>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</si>
  <si>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</si>
  <si>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</si>
  <si>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</si>
  <si>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</si>
  <si>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</si>
  <si>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</si>
  <si>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</si>
  <si>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</si>
  <si>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</si>
  <si>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</si>
  <si>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</si>
  <si>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</si>
  <si>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</si>
  <si>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</si>
  <si>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</si>
  <si>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</si>
  <si>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</si>
  <si>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</si>
  <si>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</si>
  <si>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</si>
  <si>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</si>
  <si>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</si>
  <si>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</si>
  <si>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</si>
  <si>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</si>
  <si>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</si>
  <si>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</si>
  <si>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</si>
  <si>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</si>
  <si>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</si>
  <si>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</si>
  <si>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</si>
  <si>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</si>
  <si>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</si>
  <si>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</si>
  <si>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</si>
  <si>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</si>
  <si>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</si>
  <si>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</si>
  <si>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</si>
  <si>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</si>
  <si>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</si>
  <si>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</si>
  <si>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</si>
  <si>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</si>
  <si>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</si>
  <si>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</si>
  <si>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</si>
  <si>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</si>
  <si>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</si>
  <si>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</si>
  <si>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</si>
  <si>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</si>
  <si>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</si>
  <si>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</si>
  <si>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</si>
  <si>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</si>
  <si>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</si>
  <si>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</si>
  <si>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</si>
  <si>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</si>
  <si>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</si>
  <si>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</si>
  <si>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</si>
  <si>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</si>
  <si>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</si>
  <si>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</si>
  <si>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</si>
  <si>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</si>
  <si>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</si>
  <si>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</si>
  <si>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</si>
  <si>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</si>
  <si>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</si>
  <si>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</si>
  <si>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</si>
  <si>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</si>
  <si>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</si>
  <si>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</si>
  <si>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</si>
  <si>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</si>
  <si>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</si>
  <si>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</si>
  <si>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</si>
  <si>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</si>
  <si>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</si>
  <si>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</si>
  <si>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</si>
  <si>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</si>
  <si>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</si>
  <si>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</si>
  <si>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</si>
  <si>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</si>
  <si>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</si>
  <si>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</si>
  <si>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</si>
  <si>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</si>
  <si>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</si>
  <si>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</si>
  <si>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</si>
  <si>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</si>
  <si>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</si>
  <si>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</si>
  <si>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</si>
  <si>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</si>
  <si>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</si>
  <si>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</si>
  <si>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</si>
  <si>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</si>
  <si>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</si>
  <si>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</si>
  <si>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</si>
  <si>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</si>
  <si>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</si>
  <si>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</si>
  <si>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</si>
  <si>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</si>
  <si>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</si>
  <si>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</si>
  <si>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</si>
  <si>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</si>
  <si>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</si>
  <si>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</si>
  <si>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</si>
  <si>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</si>
  <si>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</si>
  <si>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</si>
  <si>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</si>
  <si>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</si>
  <si>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</si>
  <si>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</si>
  <si>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</si>
  <si>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</si>
  <si>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</si>
  <si>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</si>
  <si>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</si>
  <si>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</si>
  <si>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</si>
  <si>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</si>
  <si>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</si>
  <si>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</si>
  <si>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</si>
  <si>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</si>
  <si>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</si>
  <si>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</si>
  <si>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</si>
  <si>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</si>
  <si>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</si>
  <si>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</si>
  <si>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</si>
  <si>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</si>
  <si>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</si>
  <si>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</si>
  <si>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</si>
  <si>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</si>
  <si>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</si>
  <si>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</si>
  <si>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</si>
  <si>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</si>
  <si>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</si>
  <si>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</si>
  <si>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</si>
  <si>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</si>
  <si>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</si>
  <si>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</si>
  <si>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</si>
  <si>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</si>
  <si>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</si>
  <si>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</si>
  <si>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</si>
  <si>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</si>
  <si>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</si>
  <si>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</si>
  <si>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</si>
  <si>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</si>
  <si>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</si>
  <si>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</si>
  <si>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</si>
  <si>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</si>
  <si>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</si>
  <si>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</si>
  <si>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</si>
  <si>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</si>
  <si>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</si>
  <si>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</si>
  <si>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</si>
  <si>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</si>
  <si>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</si>
  <si>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</si>
  <si>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</si>
  <si>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</si>
  <si>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</si>
  <si>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</si>
  <si>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</si>
  <si>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</si>
  <si>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</si>
  <si>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</si>
  <si>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</si>
  <si>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</si>
  <si>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</si>
  <si>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</si>
  <si>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</si>
  <si>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</si>
  <si>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</si>
  <si>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</si>
  <si>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</si>
  <si>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</si>
  <si>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</si>
  <si>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</si>
  <si>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</si>
  <si>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</si>
  <si>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</si>
  <si>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</si>
  <si>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</si>
  <si>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</si>
  <si>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</si>
  <si>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</si>
  <si>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</si>
  <si>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</si>
  <si>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</si>
  <si>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</si>
  <si>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</si>
  <si>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</si>
  <si>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</si>
  <si>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</si>
  <si>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</si>
  <si>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</si>
  <si>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</si>
  <si>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</si>
  <si>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</si>
  <si>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</si>
  <si>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</si>
  <si>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</si>
  <si>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</si>
  <si>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</si>
  <si>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</si>
  <si>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</si>
  <si>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</si>
  <si>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</si>
  <si>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</si>
  <si>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</si>
  <si>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</si>
  <si>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</si>
  <si>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</si>
  <si>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</si>
  <si>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</si>
  <si>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</si>
  <si>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</si>
  <si>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</si>
  <si>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</si>
  <si>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</si>
  <si>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</si>
  <si>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</si>
  <si>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</si>
  <si>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</si>
  <si>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</si>
  <si>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</si>
  <si>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</si>
  <si>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</si>
  <si>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</si>
  <si>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</si>
  <si>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</si>
  <si>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</si>
  <si>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</si>
  <si>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</si>
  <si>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</si>
  <si>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</si>
  <si>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</si>
  <si>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</si>
  <si>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</si>
  <si>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</si>
  <si>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</si>
  <si>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</si>
  <si>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</si>
  <si>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</si>
  <si>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</si>
  <si>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</si>
  <si>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</si>
  <si>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</si>
  <si>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</si>
  <si>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</si>
  <si>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</si>
  <si>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</si>
  <si>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</si>
  <si>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</si>
  <si>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</si>
  <si>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</si>
  <si>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</si>
  <si>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</si>
  <si>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</si>
  <si>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</si>
  <si>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</si>
  <si>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</si>
  <si>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</si>
  <si>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</si>
  <si>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</si>
  <si>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</si>
  <si>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</si>
  <si>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</si>
  <si>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</si>
  <si>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</si>
  <si>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</si>
  <si>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</si>
  <si>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</si>
  <si>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</si>
  <si>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</si>
  <si>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</si>
  <si>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</si>
  <si>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</si>
  <si>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</si>
  <si>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</si>
  <si>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</si>
  <si>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</si>
  <si>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</si>
  <si>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</si>
  <si>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</si>
  <si>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</si>
  <si>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</si>
  <si>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</si>
  <si>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</si>
  <si>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</si>
  <si>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</si>
  <si>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</si>
  <si>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</si>
  <si>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</si>
  <si>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</si>
  <si>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</si>
  <si>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</si>
  <si>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</si>
  <si>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</si>
  <si>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</si>
  <si>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</si>
  <si>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</si>
  <si>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</si>
  <si>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</si>
  <si>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</si>
  <si>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</si>
  <si>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</si>
  <si>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</si>
  <si>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</si>
  <si>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</si>
  <si>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</si>
  <si>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</si>
  <si>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</si>
  <si>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</si>
  <si>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</si>
  <si>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</si>
  <si>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</si>
  <si>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</si>
  <si>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</si>
  <si>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</si>
  <si>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</si>
  <si>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</si>
  <si>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</si>
  <si>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</si>
  <si>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</si>
  <si>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</si>
  <si>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</si>
  <si>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</si>
  <si>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</si>
  <si>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</si>
  <si>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</si>
  <si>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</si>
  <si>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</si>
  <si>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</si>
  <si>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</si>
  <si>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</si>
  <si>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</si>
  <si>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</si>
  <si>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</si>
  <si>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</si>
  <si>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</si>
  <si>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</si>
  <si>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</si>
  <si>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</si>
  <si>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</si>
  <si>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</si>
  <si>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</si>
  <si>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</si>
  <si>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</si>
  <si>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</si>
  <si>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</si>
  <si>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</si>
  <si>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</si>
  <si>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</si>
  <si>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</si>
  <si>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</si>
  <si>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</si>
  <si>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</si>
  <si>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</si>
  <si>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</si>
  <si>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</si>
  <si>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</si>
  <si>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</si>
  <si>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</si>
  <si>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</si>
  <si>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</si>
  <si>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</si>
  <si>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</si>
  <si>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</si>
  <si>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</si>
  <si>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</si>
  <si>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</si>
  <si>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</si>
  <si>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</si>
  <si>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</si>
  <si>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</si>
  <si>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</si>
  <si>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</si>
  <si>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</si>
  <si>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</si>
  <si>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</si>
  <si>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</si>
  <si>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</si>
  <si>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</si>
  <si>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</si>
  <si>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</si>
  <si>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</si>
  <si>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</si>
  <si>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</si>
  <si>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</si>
  <si>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</si>
  <si>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</si>
  <si>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</si>
  <si>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</si>
  <si>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</si>
  <si>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</si>
  <si>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</si>
  <si>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</si>
  <si>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</si>
  <si>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</si>
  <si>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</si>
  <si>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</si>
  <si>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</si>
  <si>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</si>
  <si>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</si>
  <si>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</si>
  <si>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</si>
  <si>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</si>
  <si>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</si>
  <si>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</si>
  <si>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</si>
  <si>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</si>
  <si>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</si>
  <si>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</si>
  <si>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</si>
  <si>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</si>
  <si>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</si>
  <si>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</si>
  <si>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</si>
  <si>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</si>
  <si>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</si>
  <si>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</si>
  <si>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</si>
  <si>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</si>
  <si>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</si>
  <si>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</si>
  <si>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</si>
  <si>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</si>
  <si>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</si>
  <si>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</si>
  <si>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</si>
  <si>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</si>
  <si>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</si>
  <si>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</si>
  <si>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</si>
  <si>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</si>
  <si>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</si>
  <si>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</si>
  <si>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</si>
  <si>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</si>
  <si>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</si>
  <si>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</si>
  <si>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</si>
  <si>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</si>
  <si>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</si>
  <si>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</si>
  <si>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</si>
  <si>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</si>
  <si>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</si>
  <si>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</si>
  <si>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</si>
  <si>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</si>
  <si>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</si>
  <si>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</si>
  <si>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</si>
  <si>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</si>
  <si>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</si>
  <si>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</si>
  <si>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</si>
  <si>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</si>
  <si>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</si>
  <si>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</si>
  <si>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</si>
  <si>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</si>
  <si>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</si>
  <si>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</si>
  <si>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</si>
  <si>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</si>
  <si>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</si>
  <si>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</si>
  <si>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</si>
  <si>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</si>
  <si>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</si>
  <si>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</si>
  <si>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</si>
  <si>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</si>
  <si>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</si>
  <si>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</si>
  <si>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</si>
  <si>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</si>
  <si>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</si>
  <si>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</si>
  <si>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</si>
  <si>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</si>
  <si>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</si>
  <si>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</si>
  <si>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</si>
  <si>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</si>
  <si>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</si>
  <si>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</si>
  <si>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</si>
  <si>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</si>
  <si>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</si>
  <si>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</si>
  <si>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</si>
  <si>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</si>
  <si>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</si>
  <si>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</si>
  <si>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</si>
  <si>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</si>
  <si>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</si>
  <si>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</si>
  <si>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</si>
  <si>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</si>
  <si>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</si>
  <si>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</si>
  <si>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</si>
  <si>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</si>
  <si>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</si>
  <si>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</si>
  <si>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</si>
  <si>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</si>
  <si>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</si>
  <si>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</si>
  <si>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</si>
  <si>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</si>
  <si>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</si>
  <si>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</si>
  <si>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</si>
  <si>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</si>
  <si>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</si>
  <si>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</si>
  <si>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</si>
  <si>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</si>
  <si>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</si>
  <si>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</si>
  <si>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</si>
  <si>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</si>
  <si>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</si>
  <si>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</si>
  <si>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</si>
  <si>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</si>
  <si>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</si>
  <si>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</si>
  <si>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</si>
  <si>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</si>
  <si>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</si>
  <si>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</si>
  <si>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</si>
  <si>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</si>
  <si>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</si>
  <si>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</si>
  <si>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</si>
  <si>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</si>
  <si>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</si>
  <si>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</si>
  <si>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</si>
  <si>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</si>
  <si>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</si>
  <si>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</si>
  <si>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</si>
  <si>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</si>
  <si>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</si>
  <si>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</si>
  <si>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</si>
  <si>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</si>
  <si>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</si>
  <si>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</si>
  <si>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</si>
  <si>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</si>
  <si>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</si>
  <si>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</si>
  <si>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</si>
  <si>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</si>
  <si>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</si>
  <si>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</si>
  <si>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</si>
  <si>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</si>
  <si>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</si>
  <si>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</si>
  <si>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</si>
  <si>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</si>
  <si>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</si>
  <si>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</si>
  <si>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</si>
  <si>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</si>
  <si>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</si>
  <si>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</si>
  <si>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</si>
  <si>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</si>
  <si>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</si>
  <si>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</si>
  <si>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</si>
  <si>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</si>
  <si>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</si>
  <si>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</si>
  <si>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</si>
  <si>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</si>
  <si>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</si>
  <si>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</si>
  <si>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</si>
  <si>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</si>
  <si>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</si>
  <si>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</si>
  <si>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</si>
  <si>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</si>
  <si>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</si>
  <si>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</si>
  <si>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</si>
  <si>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</si>
  <si>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</si>
  <si>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</si>
  <si>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</si>
  <si>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</si>
  <si>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</si>
  <si>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</si>
  <si>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</si>
  <si>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</si>
  <si>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</si>
  <si>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</si>
  <si>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</si>
  <si>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</si>
  <si>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</si>
  <si>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</si>
  <si>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</si>
  <si>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</si>
  <si>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</si>
  <si>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</si>
  <si>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</si>
  <si>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</si>
  <si>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</si>
  <si>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</si>
  <si>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</si>
  <si>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</si>
  <si>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</si>
  <si>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</si>
  <si>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</si>
  <si>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</si>
  <si>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</si>
  <si>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</si>
  <si>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</si>
  <si>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</si>
  <si>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</si>
  <si>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</si>
  <si>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</si>
  <si>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</si>
  <si>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</si>
  <si>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</si>
  <si>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</si>
  <si>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</si>
  <si>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</si>
  <si>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</si>
  <si>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</si>
  <si>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</si>
  <si>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</si>
  <si>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</si>
  <si>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</si>
  <si>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</si>
  <si>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</si>
  <si>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</si>
  <si>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</si>
  <si>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</si>
  <si>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</si>
  <si>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</si>
  <si>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</si>
  <si>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</si>
  <si>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</si>
  <si>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</si>
  <si>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</si>
  <si>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</si>
  <si>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</si>
  <si>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</si>
  <si>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</si>
  <si>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</si>
  <si>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</si>
  <si>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</si>
  <si>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</si>
  <si>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</si>
  <si>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</si>
  <si>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</si>
  <si>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</si>
  <si>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</si>
  <si>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</si>
  <si>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</si>
  <si>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</si>
  <si>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</si>
  <si>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</si>
  <si>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</si>
  <si>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</si>
  <si>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</si>
  <si>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</si>
  <si>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</si>
  <si>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</si>
  <si>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</si>
  <si>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</si>
  <si>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</si>
  <si>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</si>
  <si>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</si>
  <si>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</si>
  <si>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</si>
  <si>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</si>
  <si>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</si>
  <si>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</si>
  <si>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</si>
  <si>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</si>
  <si>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</si>
  <si>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</si>
  <si>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</si>
  <si>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</si>
  <si>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</si>
  <si>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</si>
  <si>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</si>
  <si>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</si>
  <si>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</si>
  <si>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</si>
  <si>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</si>
  <si>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</si>
  <si>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</si>
  <si>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</si>
  <si>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</si>
  <si>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</si>
  <si>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</si>
  <si>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</si>
  <si>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</si>
  <si>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</si>
  <si>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</si>
  <si>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</si>
  <si>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</si>
  <si>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</si>
  <si>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</si>
  <si>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</si>
  <si>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</si>
  <si>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</si>
  <si>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</si>
  <si>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</si>
  <si>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</si>
  <si>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</si>
  <si>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</si>
  <si>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</si>
  <si>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</si>
  <si>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</si>
  <si>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</si>
  <si>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</si>
  <si>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</si>
  <si>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</si>
  <si>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</si>
  <si>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</si>
  <si>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</si>
  <si>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</si>
  <si>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</si>
  <si>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</si>
  <si>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</si>
  <si>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</si>
  <si>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</si>
  <si>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</si>
  <si>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</si>
  <si>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</si>
  <si>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</si>
  <si>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</si>
  <si>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</si>
  <si>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</si>
  <si>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</si>
  <si>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</si>
  <si>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</si>
  <si>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</si>
  <si>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</si>
  <si>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</si>
  <si>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</si>
  <si>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</si>
  <si>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</si>
  <si>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</si>
  <si>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</si>
  <si>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</si>
  <si>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</si>
  <si>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</si>
  <si>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</si>
  <si>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</si>
  <si>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</si>
  <si>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</si>
  <si>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</si>
  <si>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</si>
  <si>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</si>
  <si>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</si>
  <si>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</si>
  <si>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</si>
  <si>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</si>
  <si>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</si>
  <si>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</si>
  <si>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</si>
  <si>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</si>
  <si>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</si>
  <si>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</si>
  <si>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</si>
  <si>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</si>
  <si>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</si>
  <si>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</si>
  <si>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</si>
  <si>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</si>
  <si>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</si>
  <si>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</si>
  <si>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</si>
  <si>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</si>
  <si>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</si>
  <si>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</si>
  <si>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</si>
  <si>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</si>
  <si>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</si>
  <si>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</si>
  <si>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</si>
  <si>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</si>
  <si>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</si>
  <si>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</si>
  <si>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</si>
  <si>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</si>
  <si>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</si>
  <si>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</si>
  <si>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</si>
  <si>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</si>
  <si>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</si>
  <si>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</si>
  <si>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</si>
  <si>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</si>
  <si>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</si>
  <si>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</si>
  <si>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</si>
  <si>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</si>
  <si>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</si>
  <si>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</si>
  <si>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</si>
  <si>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</si>
  <si>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</si>
  <si>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</si>
  <si>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</si>
  <si>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</si>
  <si>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</si>
  <si>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</si>
  <si>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</si>
  <si>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</si>
  <si>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</si>
  <si>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</si>
  <si>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</si>
  <si>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</si>
  <si>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</si>
  <si>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</si>
  <si>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</si>
  <si>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</si>
  <si>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</si>
  <si>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</si>
  <si>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</si>
  <si>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</si>
  <si>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</si>
  <si>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</si>
  <si>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</si>
  <si>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</si>
  <si>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</si>
  <si>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</si>
  <si>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</si>
  <si>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</si>
  <si>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</si>
  <si>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</si>
  <si>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</si>
  <si>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</si>
  <si>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</si>
  <si>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</si>
  <si>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</si>
  <si>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</si>
  <si>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</si>
  <si>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</si>
  <si>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</si>
  <si>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</si>
  <si>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</si>
  <si>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</si>
  <si>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</si>
  <si>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</si>
  <si>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</si>
  <si>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</si>
  <si>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</si>
  <si>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</si>
  <si>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</si>
  <si>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</si>
  <si>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</si>
  <si>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</si>
  <si>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</si>
  <si>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</si>
  <si>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</si>
  <si>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</si>
  <si>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</si>
  <si>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</si>
  <si>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</si>
  <si>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</si>
  <si>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</si>
  <si>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</si>
  <si>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</si>
  <si>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</si>
  <si>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</si>
  <si>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</si>
  <si>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</si>
  <si>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</si>
  <si>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</si>
  <si>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</si>
  <si>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</si>
  <si>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</si>
  <si>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</si>
  <si>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</si>
  <si>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</si>
  <si>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</si>
  <si>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</si>
  <si>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</si>
  <si>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</si>
  <si>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</si>
  <si>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</si>
  <si>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</si>
  <si>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</si>
  <si>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</si>
  <si>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</si>
  <si>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</si>
  <si>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</si>
  <si>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</si>
  <si>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</si>
  <si>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</si>
  <si>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</si>
  <si>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</si>
  <si>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</si>
  <si>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</si>
  <si>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</si>
  <si>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</si>
  <si>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</si>
  <si>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</si>
  <si>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</si>
  <si>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</si>
  <si>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</si>
  <si>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</si>
  <si>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</si>
  <si>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</si>
  <si>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</si>
  <si>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</si>
  <si>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</si>
  <si>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</si>
  <si>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</si>
  <si>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</si>
  <si>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</si>
  <si>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</si>
  <si>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</si>
  <si>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</si>
  <si>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</si>
  <si>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</si>
  <si>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</si>
  <si>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</si>
  <si>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</si>
  <si>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</si>
  <si>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</si>
  <si>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</si>
  <si>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</si>
  <si>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</si>
  <si>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</si>
  <si>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</si>
  <si>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</si>
  <si>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</si>
  <si>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</si>
  <si>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</si>
  <si>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</si>
  <si>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</si>
  <si>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</si>
  <si>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</si>
  <si>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</si>
  <si>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</si>
  <si>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</si>
  <si>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</si>
  <si>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</si>
  <si>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</si>
  <si>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</si>
  <si>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</si>
  <si>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</si>
  <si>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</si>
  <si>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</si>
  <si>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</si>
  <si>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</si>
  <si>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</si>
  <si>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</si>
  <si>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</si>
  <si>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</si>
  <si>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</si>
  <si>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</si>
  <si>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</si>
  <si>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</si>
  <si>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</si>
  <si>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</si>
  <si>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</si>
  <si>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</si>
  <si>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</si>
  <si>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</si>
  <si>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</si>
  <si>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</si>
  <si>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</si>
  <si>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</si>
  <si>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</si>
  <si>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</si>
  <si>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</si>
  <si>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</si>
  <si>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</si>
  <si>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</si>
  <si>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</si>
  <si>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</si>
  <si>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</si>
  <si>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</si>
  <si>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</si>
  <si>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</si>
  <si>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</si>
  <si>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</si>
  <si>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</si>
  <si>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</si>
  <si>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</si>
  <si>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</si>
  <si>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</si>
  <si>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</si>
  <si>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</si>
  <si>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</si>
  <si>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</si>
  <si>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</si>
  <si>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</si>
  <si>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</si>
  <si>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</si>
  <si>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</si>
  <si>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</si>
  <si>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</si>
  <si>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</si>
  <si>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</si>
  <si>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</si>
  <si>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</si>
  <si>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</si>
  <si>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</si>
  <si>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</si>
  <si>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</si>
  <si>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</si>
  <si>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</si>
  <si>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</si>
  <si>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</si>
  <si>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</si>
  <si>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</si>
  <si>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</si>
  <si>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</si>
  <si>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</si>
  <si>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</si>
  <si>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</si>
  <si>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</si>
  <si>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</si>
  <si>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</si>
  <si>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</si>
  <si>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</si>
  <si>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</si>
  <si>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</si>
  <si>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</si>
  <si>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</si>
  <si>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</si>
  <si>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</si>
  <si>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</si>
  <si>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</si>
  <si>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</si>
  <si>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</si>
  <si>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</si>
  <si>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</si>
  <si>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</si>
  <si>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</si>
  <si>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</si>
  <si>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</si>
  <si>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</si>
  <si>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</si>
  <si>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</si>
  <si>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</si>
  <si>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</si>
  <si>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</si>
  <si>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</si>
  <si>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</si>
  <si>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</si>
  <si>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</si>
  <si>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</si>
  <si>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</si>
  <si>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</si>
  <si>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</si>
  <si>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</si>
  <si>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</si>
  <si>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</si>
  <si>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</si>
  <si>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</si>
  <si>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</si>
  <si>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</si>
  <si>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</si>
  <si>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</si>
  <si>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</si>
  <si>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</si>
  <si>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</si>
  <si>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</si>
  <si>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</si>
  <si>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</si>
  <si>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</si>
  <si>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</si>
  <si>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</si>
  <si>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</si>
  <si>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</si>
  <si>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</si>
  <si>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</si>
  <si>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</si>
  <si>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</si>
  <si>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</si>
  <si>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</si>
  <si>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</si>
  <si>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</si>
  <si>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</si>
  <si>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</si>
  <si>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</si>
  <si>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</si>
  <si>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</si>
  <si>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</si>
  <si>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</si>
  <si>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</si>
  <si>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</si>
  <si>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</si>
  <si>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</si>
  <si>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</si>
  <si>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</si>
  <si>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</si>
  <si>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</si>
  <si>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</si>
  <si>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</si>
  <si>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</si>
  <si>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</si>
  <si>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</si>
  <si>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</si>
  <si>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</si>
  <si>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</si>
  <si>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</si>
  <si>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</si>
  <si>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</si>
  <si>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</si>
  <si>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</si>
  <si>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</si>
  <si>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</si>
  <si>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</si>
  <si>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</si>
  <si>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</si>
  <si>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</si>
  <si>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</si>
  <si>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</si>
  <si>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</si>
  <si>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</si>
  <si>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</si>
  <si>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</si>
  <si>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</si>
  <si>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</si>
  <si>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</si>
  <si>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</si>
  <si>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</si>
  <si>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</si>
  <si>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</si>
  <si>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</si>
  <si>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</si>
  <si>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</si>
  <si>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</si>
  <si>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</si>
  <si>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</si>
  <si>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</si>
  <si>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</si>
  <si>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</si>
  <si>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</si>
  <si>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</si>
  <si>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</si>
  <si>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</si>
  <si>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</si>
  <si>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</si>
  <si>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</si>
  <si>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</si>
  <si>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</si>
  <si>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</si>
  <si>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</si>
  <si>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</si>
  <si>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</si>
  <si>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</si>
  <si>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</si>
  <si>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</si>
  <si>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</si>
  <si>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</si>
  <si>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</si>
  <si>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</si>
  <si>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</si>
  <si>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</si>
  <si>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</si>
  <si>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</si>
  <si>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</si>
  <si>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</si>
  <si>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</si>
  <si>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</si>
  <si>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</si>
  <si>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</si>
  <si>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</si>
  <si>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</si>
  <si>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</si>
  <si>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</si>
  <si>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</si>
  <si>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</si>
  <si>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</si>
  <si>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</si>
  <si>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</si>
  <si>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</si>
  <si>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</si>
  <si>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</si>
  <si>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</si>
  <si>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</si>
  <si>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</si>
  <si>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</si>
  <si>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</si>
  <si>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</si>
  <si>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</si>
  <si>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</si>
  <si>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</si>
  <si>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</si>
  <si>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</si>
  <si>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</si>
  <si>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</si>
  <si>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</si>
  <si>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</si>
  <si>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</si>
  <si>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</si>
  <si>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</si>
  <si>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</si>
  <si>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</si>
  <si>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</si>
  <si>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</si>
  <si>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</si>
  <si>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</si>
  <si>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</si>
  <si>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</si>
  <si>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</si>
  <si>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</si>
  <si>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</si>
  <si>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</si>
  <si>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</si>
  <si>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</si>
  <si>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</si>
  <si>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</si>
  <si>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</si>
  <si>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</si>
  <si>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</si>
  <si>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</si>
  <si>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</si>
  <si>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</si>
  <si>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</si>
  <si>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</si>
  <si>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</si>
  <si>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</si>
  <si>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</si>
  <si>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</si>
  <si>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</si>
  <si>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</si>
  <si>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</si>
  <si>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</si>
  <si>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</si>
  <si>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</si>
  <si>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</si>
  <si>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</si>
  <si>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</si>
  <si>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</si>
  <si>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</si>
  <si>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</si>
  <si>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</si>
  <si>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</si>
  <si>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</si>
  <si>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</si>
  <si>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</si>
  <si>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</si>
  <si>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</si>
  <si>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</si>
  <si>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</si>
  <si>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</si>
  <si>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</si>
  <si>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</si>
  <si>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</si>
  <si>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</si>
  <si>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</si>
  <si>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</si>
  <si>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</si>
  <si>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</si>
  <si>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</si>
  <si>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</si>
  <si>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</si>
  <si>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</si>
  <si>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</si>
  <si>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</si>
  <si>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</si>
  <si>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</si>
  <si>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</si>
  <si>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</si>
  <si>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</si>
  <si>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</si>
  <si>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</si>
  <si>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</si>
  <si>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</si>
  <si>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</si>
  <si>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</si>
  <si>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</si>
  <si>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</si>
  <si>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</si>
  <si>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</si>
  <si>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</si>
  <si>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</si>
  <si>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</si>
  <si>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</si>
  <si>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</si>
  <si>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</si>
  <si>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</si>
  <si>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</si>
  <si>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</si>
  <si>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</si>
  <si>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</si>
  <si>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</si>
  <si>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</si>
  <si>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</si>
  <si>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</si>
  <si>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</si>
  <si>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</si>
  <si>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</si>
  <si>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</si>
  <si>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</si>
  <si>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</si>
  <si>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</si>
  <si>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</si>
  <si>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</si>
  <si>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</si>
  <si>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</si>
  <si>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</si>
  <si>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</si>
  <si>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</si>
  <si>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</si>
  <si>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</si>
  <si>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</si>
  <si>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</si>
  <si>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</si>
  <si>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</si>
  <si>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</si>
  <si>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</si>
  <si>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</si>
  <si>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</si>
  <si>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</si>
  <si>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</si>
  <si>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</si>
  <si>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</si>
  <si>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</si>
  <si>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</si>
  <si>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</si>
  <si>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</si>
  <si>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</si>
  <si>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</si>
  <si>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</si>
  <si>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</si>
  <si>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</si>
  <si>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</si>
  <si>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</si>
  <si>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</si>
  <si>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</si>
  <si>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</si>
  <si>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</si>
  <si>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</si>
  <si>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</si>
  <si>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</si>
  <si>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</si>
  <si>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</si>
  <si>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</si>
  <si>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</si>
  <si>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</si>
  <si>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</si>
  <si>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</si>
  <si>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</si>
  <si>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</si>
  <si>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</si>
  <si>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</si>
  <si>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</si>
  <si>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</si>
  <si>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</si>
  <si>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</si>
  <si>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</si>
  <si>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</si>
  <si>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</si>
  <si>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</si>
  <si>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</si>
  <si>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</si>
  <si>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</si>
  <si>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</si>
  <si>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</si>
  <si>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</si>
  <si>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</si>
  <si>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</si>
  <si>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</si>
  <si>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</si>
  <si>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</si>
  <si>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</si>
  <si>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</si>
  <si>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</si>
  <si>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</si>
  <si>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</si>
  <si>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</si>
  <si>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</si>
  <si>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</si>
  <si>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</si>
  <si>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</si>
  <si>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</si>
  <si>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</si>
  <si>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</si>
  <si>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</si>
  <si>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</si>
  <si>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</si>
  <si>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</si>
  <si>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</si>
  <si>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</si>
  <si>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</si>
  <si>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</si>
  <si>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</si>
  <si>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</si>
  <si>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</si>
  <si>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</si>
  <si>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</si>
  <si>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</si>
  <si>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</si>
  <si>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</si>
  <si>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</si>
  <si>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</si>
  <si>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</si>
  <si>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</si>
  <si>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</si>
  <si>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</si>
  <si>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</si>
  <si>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</si>
  <si>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</si>
  <si>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</si>
  <si>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</si>
  <si>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</si>
  <si>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</si>
  <si>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</si>
  <si>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</si>
  <si>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</si>
  <si>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</si>
  <si>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</si>
  <si>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</si>
  <si>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</si>
  <si>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</si>
  <si>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</si>
  <si>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</si>
  <si>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</si>
  <si>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</si>
  <si>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</si>
  <si>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</si>
  <si>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</si>
  <si>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</si>
  <si>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</si>
  <si>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</si>
  <si>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</si>
  <si>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</si>
  <si>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</si>
  <si>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</si>
  <si>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</si>
  <si>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</si>
  <si>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</si>
  <si>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</si>
  <si>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</si>
  <si>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</si>
  <si>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</si>
  <si>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</si>
  <si>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</si>
  <si>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</si>
  <si>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</si>
  <si>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</si>
  <si>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</si>
  <si>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</si>
  <si>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</si>
  <si>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</si>
  <si>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</si>
  <si>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</si>
  <si>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</si>
  <si>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</si>
  <si>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</si>
  <si>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</si>
  <si>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</si>
  <si>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</si>
  <si>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</si>
  <si>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</si>
  <si>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</si>
  <si>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</si>
  <si>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</si>
  <si>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</si>
  <si>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</si>
  <si>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</si>
  <si>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</si>
  <si>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</si>
  <si>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</si>
  <si>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</si>
  <si>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</si>
  <si>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</si>
  <si>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</si>
  <si>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</si>
  <si>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</si>
  <si>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</si>
  <si>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</si>
  <si>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</si>
  <si>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</si>
  <si>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</si>
  <si>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</si>
  <si>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</si>
  <si>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</si>
  <si>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</si>
  <si>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</si>
  <si>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</si>
  <si>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</si>
  <si>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</si>
  <si>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</si>
  <si>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</si>
  <si>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</si>
  <si>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</si>
  <si>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</si>
  <si>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</si>
  <si>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</si>
  <si>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</si>
  <si>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</si>
  <si>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</si>
  <si>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</si>
  <si>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</si>
  <si>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</si>
  <si>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</si>
  <si>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</si>
  <si>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</si>
  <si>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</si>
  <si>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</si>
  <si>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</si>
  <si>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</si>
  <si>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</si>
  <si>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</si>
  <si>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</si>
  <si>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</si>
  <si>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</si>
  <si>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</si>
  <si>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</si>
  <si>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</si>
  <si>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</si>
  <si>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</si>
  <si>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</si>
  <si>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</si>
  <si>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</si>
  <si>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</si>
  <si>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</si>
  <si>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</si>
  <si>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</si>
  <si>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</si>
  <si>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</si>
  <si>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</si>
  <si>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</si>
  <si>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</si>
  <si>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</si>
  <si>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</si>
  <si>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</si>
  <si>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</si>
  <si>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</si>
  <si>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</si>
  <si>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</si>
  <si>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</si>
  <si>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</si>
  <si>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</si>
  <si>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</si>
  <si>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</si>
  <si>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</si>
  <si>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</si>
  <si>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</si>
  <si>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</si>
  <si>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</si>
  <si>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</si>
  <si>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</si>
  <si>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</si>
  <si>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</si>
  <si>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</si>
  <si>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</si>
  <si>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</si>
  <si>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</si>
  <si>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</si>
  <si>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</si>
  <si>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</si>
  <si>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</si>
  <si>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</si>
  <si>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</si>
  <si>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</si>
  <si>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</si>
  <si>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</si>
  <si>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</si>
  <si>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</si>
  <si>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</si>
  <si>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</si>
  <si>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</si>
  <si>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</si>
  <si>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</si>
  <si>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</si>
  <si>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</si>
  <si>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</si>
  <si>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</si>
  <si>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</si>
  <si>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</si>
  <si>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</si>
  <si>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</si>
  <si>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</si>
  <si>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</si>
  <si>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</si>
  <si>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</si>
  <si>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</si>
  <si>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</si>
  <si>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</si>
  <si>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</si>
  <si>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</si>
  <si>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</si>
  <si>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</si>
  <si>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</si>
  <si>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</si>
  <si>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</si>
  <si>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</si>
  <si>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</si>
  <si>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</si>
  <si>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</si>
  <si>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</si>
  <si>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</si>
  <si>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</si>
  <si>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</si>
  <si>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</si>
  <si>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</si>
  <si>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</si>
  <si>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</si>
  <si>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</si>
  <si>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</si>
  <si>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</si>
  <si>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</si>
  <si>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</si>
  <si>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</si>
  <si>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</si>
  <si>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</si>
  <si>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</si>
  <si>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</si>
  <si>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</si>
  <si>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</si>
  <si>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</si>
  <si>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</si>
  <si>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</si>
  <si>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</si>
  <si>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</si>
  <si>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</si>
  <si>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</si>
  <si>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</si>
  <si>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</si>
  <si>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</si>
  <si>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</si>
  <si>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</si>
  <si>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</si>
  <si>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</si>
  <si>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</si>
  <si>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</si>
  <si>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</si>
  <si>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</si>
  <si>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</si>
  <si>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</si>
  <si>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</si>
  <si>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</si>
  <si>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</si>
  <si>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</si>
  <si>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</si>
  <si>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</si>
  <si>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</si>
  <si>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</si>
  <si>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</si>
  <si>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</si>
  <si>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</si>
  <si>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</si>
  <si>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</si>
  <si>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</si>
  <si>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</si>
  <si>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</si>
  <si>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</si>
  <si>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</si>
  <si>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</si>
  <si>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</si>
  <si>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</si>
  <si>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</si>
  <si>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</si>
  <si>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</si>
  <si>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</si>
  <si>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</si>
  <si>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</si>
  <si>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</si>
  <si>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</si>
  <si>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</si>
  <si>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</si>
  <si>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</si>
  <si>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</si>
  <si>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</si>
  <si>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</si>
  <si>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</si>
  <si>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</si>
  <si>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</si>
  <si>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</si>
  <si>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</si>
  <si>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</si>
  <si>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</si>
  <si>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</si>
  <si>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</si>
  <si>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</si>
  <si>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</si>
  <si>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</si>
  <si>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</si>
  <si>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</si>
  <si>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</si>
  <si>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</si>
  <si>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</si>
  <si>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</si>
  <si>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</si>
  <si>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</si>
  <si>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</si>
  <si>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</si>
  <si>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</si>
  <si>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</si>
  <si>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</si>
  <si>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</si>
  <si>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</si>
  <si>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</si>
  <si>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</si>
  <si>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</si>
  <si>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</si>
  <si>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</si>
  <si>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</si>
  <si>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</si>
  <si>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</si>
  <si>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</si>
  <si>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</si>
  <si>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</si>
  <si>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</si>
  <si>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</si>
  <si>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</si>
  <si>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</si>
  <si>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</si>
  <si>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</si>
  <si>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</si>
  <si>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</si>
  <si>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</si>
  <si>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</si>
  <si>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</si>
  <si>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</si>
  <si>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</si>
  <si>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</si>
  <si>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</si>
  <si>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</si>
  <si>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</si>
  <si>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</si>
  <si>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</si>
  <si>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</si>
  <si>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</si>
  <si>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</si>
  <si>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</si>
  <si>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</si>
  <si>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</si>
  <si>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</si>
  <si>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</si>
  <si>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</si>
  <si>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</si>
  <si>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</si>
  <si>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</si>
  <si>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</si>
  <si>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</si>
  <si>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</si>
  <si>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</si>
  <si>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</si>
  <si>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</si>
  <si>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</si>
  <si>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</si>
  <si>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</si>
  <si>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</si>
  <si>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</si>
  <si>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</si>
  <si>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</si>
  <si>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</si>
  <si>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</si>
  <si>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</si>
  <si>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</si>
  <si>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</si>
  <si>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</si>
  <si>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</si>
  <si>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</si>
  <si>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</si>
  <si>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</si>
  <si>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</si>
  <si>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</si>
  <si>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</si>
  <si>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</si>
  <si>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</si>
  <si>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</si>
  <si>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</si>
  <si>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</si>
  <si>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</si>
  <si>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</si>
  <si>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</si>
  <si>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</si>
  <si>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</si>
  <si>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</si>
  <si>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</si>
  <si>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</si>
  <si>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</si>
  <si>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</si>
  <si>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</si>
  <si>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</si>
  <si>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</si>
  <si>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</si>
  <si>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</si>
  <si>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</si>
  <si>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</si>
  <si>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</si>
  <si>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</si>
  <si>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</si>
  <si>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</si>
  <si>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</si>
  <si>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</si>
  <si>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</si>
  <si>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</si>
  <si>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</si>
  <si>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</si>
  <si>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</si>
  <si>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</si>
  <si>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</si>
  <si>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</si>
  <si>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</si>
  <si>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</si>
  <si>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</si>
  <si>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</si>
  <si>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</si>
  <si>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</si>
  <si>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</si>
  <si>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</si>
  <si>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</si>
  <si>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</si>
  <si>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</si>
  <si>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</si>
  <si>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</si>
  <si>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</si>
  <si>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</si>
  <si>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</si>
  <si>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</si>
  <si>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</si>
  <si>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</si>
  <si>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</si>
  <si>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</si>
  <si>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</si>
  <si>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</si>
  <si>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</si>
  <si>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</si>
  <si>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</si>
  <si>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</si>
  <si>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</si>
  <si>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</si>
  <si>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</si>
  <si>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</si>
  <si>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</si>
  <si>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</si>
  <si>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</si>
  <si>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</si>
  <si>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</si>
  <si>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</si>
  <si>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</si>
  <si>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</si>
  <si>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</si>
  <si>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</si>
  <si>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</si>
  <si>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</si>
  <si>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</si>
  <si>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</si>
  <si>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</si>
  <si>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</si>
  <si>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</si>
  <si>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</si>
  <si>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</si>
  <si>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</si>
  <si>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</si>
  <si>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</si>
  <si>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</si>
  <si>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</si>
  <si>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</si>
  <si>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</si>
  <si>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</si>
  <si>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</si>
  <si>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</si>
  <si>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</si>
  <si>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</si>
  <si>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</si>
  <si>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</si>
  <si>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</si>
  <si>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</si>
  <si>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</si>
  <si>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</si>
  <si>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</si>
  <si>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</si>
  <si>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</si>
  <si>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</si>
  <si>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</si>
  <si>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</si>
  <si>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</si>
  <si>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</si>
  <si>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</si>
  <si>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</si>
  <si>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</si>
  <si>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</si>
  <si>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</si>
  <si>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</si>
  <si>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</si>
  <si>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</si>
  <si>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</si>
  <si>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</si>
  <si>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</si>
  <si>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</si>
  <si>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</si>
  <si>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</si>
  <si>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</si>
  <si>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</si>
  <si>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</si>
  <si>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</si>
  <si>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</si>
  <si>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</si>
  <si>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</si>
  <si>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</si>
  <si>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</si>
  <si>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</si>
  <si>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</si>
  <si>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</si>
  <si>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</si>
  <si>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</si>
  <si>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</si>
  <si>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</si>
  <si>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</si>
  <si>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</si>
  <si>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</si>
  <si>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</si>
  <si>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</si>
  <si>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</si>
  <si>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</si>
  <si>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</si>
  <si>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</si>
  <si>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</si>
  <si>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</si>
  <si>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</si>
  <si>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</si>
  <si>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</si>
  <si>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</si>
  <si>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</si>
  <si>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</si>
  <si>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</si>
  <si>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</si>
  <si>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</si>
  <si>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</si>
  <si>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</si>
  <si>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</si>
  <si>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</si>
  <si>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</si>
  <si>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</si>
  <si>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</si>
  <si>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</si>
  <si>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</si>
  <si>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</si>
  <si>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</si>
  <si>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</si>
  <si>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</si>
  <si>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</si>
  <si>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</si>
  <si>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</si>
  <si>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</si>
  <si>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</si>
  <si>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</si>
  <si>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</si>
  <si>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</si>
  <si>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</si>
  <si>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</si>
  <si>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</si>
  <si>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</si>
  <si>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</si>
  <si>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</si>
  <si>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</si>
  <si>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</si>
  <si>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</si>
  <si>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</si>
  <si>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</si>
  <si>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</si>
  <si>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</si>
  <si>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</si>
  <si>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</si>
  <si>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</si>
  <si>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</si>
  <si>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</si>
  <si>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</si>
  <si>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</si>
  <si>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</si>
  <si>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</si>
  <si>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</si>
  <si>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</si>
  <si>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</si>
  <si>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</si>
  <si>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</si>
  <si>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</si>
  <si>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</si>
  <si>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</si>
  <si>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</si>
  <si>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</si>
  <si>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</si>
  <si>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</si>
  <si>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</si>
  <si>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</si>
  <si>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</si>
  <si>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</si>
  <si>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</si>
  <si>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</si>
  <si>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</si>
  <si>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</si>
  <si>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</si>
  <si>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</si>
  <si>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</si>
  <si>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</si>
  <si>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</si>
  <si>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</si>
  <si>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</si>
  <si>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</si>
  <si>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</si>
  <si>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</si>
  <si>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</si>
  <si>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</si>
  <si>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</si>
  <si>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</si>
  <si>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</si>
  <si>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</si>
  <si>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</si>
  <si>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</si>
  <si>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</si>
  <si>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</si>
  <si>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</si>
  <si>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</si>
  <si>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</si>
  <si>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</si>
  <si>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</si>
  <si>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</si>
  <si>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</si>
  <si>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</si>
  <si>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</si>
  <si>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</si>
  <si>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</si>
  <si>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</si>
  <si>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</si>
  <si>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</si>
  <si>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</si>
  <si>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</si>
  <si>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</si>
  <si>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</si>
  <si>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</si>
  <si>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</si>
  <si>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</si>
  <si>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</si>
  <si>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</si>
  <si>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</si>
  <si>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</si>
  <si>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</si>
  <si>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</si>
  <si>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</si>
  <si>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</si>
  <si>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</si>
  <si>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</si>
  <si>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</si>
  <si>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</si>
  <si>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</si>
  <si>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</si>
  <si>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</si>
  <si>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</si>
  <si>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</si>
  <si>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</si>
  <si>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</si>
  <si>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</si>
  <si>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</si>
  <si>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</si>
  <si>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</si>
  <si>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</si>
  <si>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</si>
  <si>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</si>
  <si>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</si>
  <si>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</si>
  <si>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</si>
  <si>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</si>
  <si>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</si>
  <si>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</si>
  <si>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</si>
  <si>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</si>
  <si>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</si>
  <si>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</si>
  <si>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</si>
  <si>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</si>
  <si>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</si>
  <si>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</si>
  <si>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</si>
  <si>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</si>
  <si>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</si>
  <si>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</si>
  <si>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</si>
  <si>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</si>
  <si>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</si>
  <si>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</si>
  <si>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</si>
  <si>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</si>
  <si>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</si>
  <si>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</si>
  <si>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</si>
  <si>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</si>
  <si>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</si>
  <si>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</si>
  <si>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</si>
  <si>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</si>
  <si>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</si>
  <si>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</si>
  <si>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</si>
  <si>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</si>
  <si>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</si>
  <si>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</si>
  <si>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</si>
  <si>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</si>
  <si>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</si>
  <si>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</si>
  <si>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</si>
  <si>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</si>
  <si>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</si>
  <si>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</si>
  <si>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</si>
  <si>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</si>
  <si>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</si>
  <si>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</si>
  <si>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</si>
  <si>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</si>
  <si>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</si>
  <si>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</si>
  <si>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</si>
  <si>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</si>
  <si>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</si>
  <si>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</si>
  <si>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</si>
  <si>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</si>
  <si>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</si>
  <si>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</si>
  <si>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</si>
  <si>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</si>
  <si>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</si>
  <si>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</si>
  <si>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</si>
  <si>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</si>
  <si>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</si>
  <si>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</si>
  <si>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</si>
  <si>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</si>
  <si>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</si>
  <si>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</si>
  <si>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</si>
  <si>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</si>
  <si>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</si>
  <si>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</si>
  <si>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</si>
  <si>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</si>
  <si>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</si>
  <si>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</si>
  <si>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</si>
  <si>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</si>
  <si>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</si>
  <si>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</si>
  <si>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</si>
  <si>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</si>
  <si>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</si>
  <si>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</si>
  <si>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</si>
  <si>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</si>
  <si>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</si>
  <si>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</si>
  <si>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</si>
  <si>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</si>
  <si>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</si>
  <si>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</si>
  <si>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</si>
  <si>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</si>
  <si>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</si>
  <si>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</si>
  <si>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</si>
  <si>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</si>
  <si>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</si>
  <si>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</si>
  <si>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</si>
  <si>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</si>
  <si>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</si>
  <si>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</si>
  <si>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</si>
  <si>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</si>
  <si>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</si>
  <si>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</si>
  <si>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</si>
  <si>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</si>
  <si>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</si>
  <si>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</si>
  <si>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</si>
  <si>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</si>
  <si>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</si>
  <si>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</si>
  <si>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</si>
  <si>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</si>
  <si>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</si>
  <si>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</si>
  <si>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</si>
  <si>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</si>
  <si>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</si>
  <si>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</si>
  <si>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</si>
  <si>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</si>
  <si>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</si>
  <si>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</si>
  <si>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</si>
  <si>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</si>
  <si>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</si>
  <si>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</si>
  <si>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</si>
  <si>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</si>
  <si>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</si>
  <si>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</si>
  <si>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</si>
  <si>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</si>
  <si>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</si>
  <si>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</si>
  <si>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</si>
  <si>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</si>
  <si>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</si>
  <si>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</si>
  <si>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</si>
  <si>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</si>
  <si>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</si>
  <si>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</si>
  <si>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</si>
  <si>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</si>
  <si>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</si>
  <si>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</si>
  <si>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</si>
  <si>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</si>
  <si>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</si>
  <si>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</si>
  <si>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</si>
  <si>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</si>
  <si>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</si>
  <si>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</si>
  <si>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</si>
  <si>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</si>
  <si>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</si>
  <si>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</si>
  <si>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</si>
  <si>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</si>
  <si>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</si>
  <si>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</si>
  <si>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</si>
  <si>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</si>
  <si>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</si>
  <si>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</si>
  <si>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</si>
  <si>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</si>
  <si>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</si>
  <si>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</si>
  <si>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</si>
  <si>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</si>
  <si>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</si>
  <si>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</si>
  <si>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</si>
  <si>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</si>
  <si>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</si>
  <si>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</si>
  <si>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</si>
  <si>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</si>
  <si>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</si>
  <si>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</si>
  <si>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</si>
  <si>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</si>
  <si>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</si>
  <si>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</si>
  <si>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</si>
  <si>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</si>
  <si>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</si>
  <si>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</si>
  <si>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</si>
  <si>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</si>
  <si>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</si>
  <si>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</si>
  <si>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</si>
  <si>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</si>
  <si>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</si>
  <si>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</si>
  <si>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</si>
  <si>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</si>
  <si>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</si>
  <si>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</si>
  <si>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</si>
  <si>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</si>
  <si>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</si>
  <si>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</si>
  <si>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</si>
  <si>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</si>
  <si>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</si>
  <si>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</si>
  <si>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</si>
  <si>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</si>
  <si>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</si>
  <si>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</si>
  <si>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</si>
  <si>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</si>
  <si>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</si>
  <si>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</si>
  <si>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</si>
  <si>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</si>
  <si>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</si>
  <si>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</si>
  <si>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</si>
  <si>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</si>
  <si>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</si>
  <si>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</si>
  <si>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</si>
  <si>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</si>
  <si>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</si>
  <si>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</si>
  <si>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</si>
  <si>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</si>
  <si>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</si>
  <si>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</si>
  <si>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</si>
  <si>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</si>
  <si>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</si>
  <si>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</si>
  <si>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</si>
  <si>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</si>
  <si>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</si>
  <si>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</si>
  <si>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</si>
  <si>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</si>
  <si>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</si>
  <si>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</si>
  <si>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</si>
  <si>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</si>
  <si>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</si>
  <si>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</si>
  <si>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</si>
  <si>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</si>
  <si>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</si>
  <si>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</si>
  <si>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</si>
  <si>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</si>
  <si>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</si>
  <si>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</si>
  <si>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</si>
  <si>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</si>
  <si>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</si>
  <si>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</si>
  <si>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</si>
  <si>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</si>
  <si>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</si>
  <si>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</si>
  <si>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</si>
  <si>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</si>
  <si>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</si>
  <si>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</si>
  <si>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</si>
  <si>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</si>
  <si>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</si>
  <si>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</si>
  <si>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</si>
  <si>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</si>
  <si>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</si>
  <si>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</si>
  <si>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</si>
  <si>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</si>
  <si>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</si>
  <si>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</si>
  <si>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</si>
  <si>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</si>
  <si>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</si>
  <si>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</si>
  <si>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</si>
  <si>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</si>
  <si>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</si>
  <si>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</si>
  <si>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</si>
  <si>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</si>
  <si>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</si>
  <si>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</si>
  <si>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</si>
  <si>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</si>
  <si>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</si>
  <si>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</si>
  <si>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</si>
  <si>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</si>
  <si>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</si>
  <si>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</si>
  <si>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</si>
  <si>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</si>
  <si>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</si>
  <si>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</si>
  <si>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</si>
  <si>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</si>
  <si>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</si>
  <si>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</si>
  <si>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</si>
  <si>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</si>
  <si>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</si>
  <si>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</si>
  <si>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</si>
  <si>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</si>
  <si>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</si>
  <si>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</si>
  <si>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</si>
  <si>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</si>
  <si>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</si>
  <si>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</si>
  <si>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</si>
  <si>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</si>
  <si>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</si>
  <si>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</si>
  <si>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</si>
  <si>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</si>
  <si>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</si>
  <si>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</si>
  <si>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</si>
  <si>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</si>
  <si>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</si>
  <si>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</si>
  <si>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</si>
  <si>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</si>
  <si>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</si>
  <si>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</si>
  <si>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</si>
  <si>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</si>
  <si>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</si>
  <si>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</si>
  <si>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</si>
  <si>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</si>
  <si>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</si>
  <si>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</si>
  <si>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</si>
  <si>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</si>
  <si>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</si>
  <si>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</si>
  <si>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</si>
  <si>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</si>
  <si>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</si>
  <si>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</si>
  <si>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</si>
  <si>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</si>
  <si>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</si>
  <si>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</si>
  <si>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</si>
  <si>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</si>
  <si>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</si>
  <si>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</si>
  <si>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</si>
  <si>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</si>
  <si>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</si>
  <si>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</si>
  <si>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</si>
  <si>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</si>
  <si>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</si>
  <si>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</si>
  <si>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</si>
  <si>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</si>
  <si>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</si>
  <si>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</si>
  <si>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</si>
  <si>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</si>
  <si>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</si>
  <si>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</si>
  <si>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</si>
  <si>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</si>
  <si>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</si>
  <si>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</si>
  <si>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</si>
  <si>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</si>
  <si>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</si>
  <si>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</si>
  <si>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</si>
  <si>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</si>
  <si>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</si>
  <si>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</si>
  <si>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</si>
  <si>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</si>
  <si>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</si>
  <si>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</si>
  <si>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</si>
  <si>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</si>
  <si>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</si>
  <si>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</si>
  <si>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</si>
  <si>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</si>
  <si>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</si>
  <si>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</si>
  <si>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</si>
  <si>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</si>
  <si>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</si>
  <si>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</si>
  <si>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</si>
  <si>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</si>
  <si>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</si>
  <si>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</si>
  <si>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</si>
  <si>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</si>
  <si>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</si>
  <si>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</si>
  <si>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</si>
  <si>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</si>
  <si>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</si>
  <si>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</si>
  <si>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</si>
  <si>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</si>
  <si>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</si>
  <si>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</si>
  <si>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</si>
  <si>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</si>
  <si>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</si>
  <si>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</si>
  <si>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</si>
  <si>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</si>
  <si>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</si>
  <si>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</si>
  <si>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</si>
  <si>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</si>
  <si>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</si>
  <si>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</si>
  <si>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</si>
  <si>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</si>
  <si>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</si>
  <si>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</si>
  <si>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</si>
  <si>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</si>
  <si>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</si>
  <si>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</si>
  <si>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</si>
  <si>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</si>
  <si>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</si>
  <si>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</si>
  <si>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</si>
  <si>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</si>
  <si>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</si>
  <si>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</si>
  <si>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</si>
  <si>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</si>
  <si>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</si>
  <si>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</si>
  <si>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</si>
  <si>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</si>
  <si>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</si>
  <si>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</si>
  <si>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</si>
  <si>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</si>
  <si>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</si>
  <si>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</si>
  <si>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</si>
  <si>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</si>
  <si>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</si>
  <si>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</si>
  <si>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</si>
  <si>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</si>
  <si>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</si>
  <si>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</si>
  <si>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</si>
  <si>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</si>
  <si>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</si>
  <si>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</si>
  <si>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</si>
  <si>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</si>
  <si>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</si>
  <si>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</si>
  <si>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</si>
  <si>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</si>
  <si>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</si>
  <si>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</si>
  <si>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</si>
  <si>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</si>
  <si>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</si>
  <si>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</si>
  <si>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</si>
  <si>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</si>
  <si>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</si>
  <si>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</si>
  <si>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</si>
  <si>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</si>
  <si>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</si>
  <si>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</si>
  <si>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</si>
  <si>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</si>
  <si>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</si>
  <si>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</si>
  <si>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</si>
  <si>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</si>
  <si>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</si>
  <si>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</si>
  <si>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</si>
  <si>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</si>
  <si>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</si>
  <si>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</si>
  <si>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</si>
  <si>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</si>
  <si>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</si>
  <si>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</si>
  <si>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</si>
  <si>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</si>
  <si>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</si>
  <si>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</si>
  <si>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</si>
  <si>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</si>
  <si>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</si>
  <si>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</si>
  <si>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</si>
  <si>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</si>
  <si>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</si>
  <si>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</si>
  <si>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</si>
  <si>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</si>
  <si>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</si>
  <si>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</si>
  <si>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</si>
  <si>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</si>
  <si>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</si>
  <si>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</si>
  <si>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</si>
  <si>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</si>
  <si>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</si>
  <si>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</si>
  <si>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</si>
  <si>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</si>
  <si>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</si>
  <si>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</si>
  <si>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</si>
  <si>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</si>
  <si>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</si>
  <si>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</si>
  <si>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</si>
  <si>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</si>
  <si>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</si>
  <si>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</si>
  <si>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</si>
  <si>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</si>
  <si>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</si>
  <si>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</si>
  <si>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</si>
  <si>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</si>
  <si>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</si>
  <si>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</si>
  <si>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</si>
  <si>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</si>
  <si>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</si>
  <si>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</si>
  <si>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</si>
  <si>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</si>
  <si>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</si>
  <si>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</si>
  <si>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</si>
  <si>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</si>
  <si>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</si>
  <si>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</si>
  <si>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</si>
  <si>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</si>
  <si>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</si>
  <si>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</si>
  <si>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</si>
  <si>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</si>
  <si>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</si>
  <si>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</si>
  <si>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</si>
  <si>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</si>
  <si>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</si>
  <si>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</si>
  <si>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</si>
  <si>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</si>
  <si>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</si>
  <si>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</si>
  <si>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</si>
  <si>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</si>
  <si>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</si>
  <si>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</si>
  <si>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</si>
  <si>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</si>
  <si>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</si>
  <si>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</si>
  <si>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</si>
  <si>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</si>
  <si>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</si>
  <si>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</si>
  <si>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</si>
  <si>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</si>
  <si>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</si>
  <si>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</si>
  <si>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</si>
  <si>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</si>
  <si>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</si>
  <si>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</si>
  <si>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</si>
  <si>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</si>
  <si>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</si>
  <si>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</si>
  <si>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</si>
  <si>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</si>
  <si>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</si>
  <si>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</si>
  <si>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</si>
  <si>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</si>
  <si>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</si>
  <si>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</si>
  <si>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</si>
  <si>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</si>
  <si>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</si>
  <si>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</si>
  <si>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</si>
  <si>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</si>
  <si>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</si>
  <si>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</si>
  <si>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</si>
  <si>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</si>
  <si>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</si>
  <si>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</si>
  <si>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</si>
  <si>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</si>
  <si>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</si>
  <si>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</si>
  <si>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</si>
  <si>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</si>
  <si>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</si>
  <si>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</si>
  <si>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</si>
  <si>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</si>
  <si>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</si>
  <si>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</si>
  <si>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</si>
  <si>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</si>
  <si>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</si>
  <si>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</si>
  <si>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</si>
  <si>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</si>
  <si>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</si>
  <si>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</si>
  <si>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</si>
  <si>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</si>
  <si>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</si>
  <si>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</si>
  <si>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</si>
  <si>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</si>
  <si>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</si>
  <si>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</si>
  <si>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</si>
  <si>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</si>
  <si>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</si>
  <si>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</si>
  <si>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</si>
  <si>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</si>
  <si>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</si>
  <si>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</si>
  <si>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</si>
  <si>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</si>
  <si>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</si>
  <si>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</si>
  <si>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</si>
  <si>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</si>
  <si>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</si>
  <si>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</si>
  <si>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</si>
  <si>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</si>
  <si>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</si>
  <si>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</si>
  <si>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</si>
  <si>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</si>
  <si>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</si>
  <si>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</si>
  <si>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</si>
  <si>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</si>
  <si>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</si>
  <si>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</si>
  <si>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</si>
  <si>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</si>
  <si>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</si>
  <si>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</si>
  <si>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</si>
  <si>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</si>
  <si>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</si>
  <si>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</si>
  <si>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</si>
  <si>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</si>
  <si>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</si>
  <si>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</si>
  <si>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</si>
  <si>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</si>
  <si>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</si>
  <si>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</si>
  <si>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</si>
  <si>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</si>
  <si>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</si>
  <si>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</si>
  <si>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</si>
  <si>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</si>
  <si>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</si>
  <si>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</si>
  <si>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</si>
  <si>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</si>
  <si>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</si>
  <si>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</si>
  <si>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</si>
  <si>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</si>
  <si>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</si>
  <si>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</si>
  <si>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</si>
  <si>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</si>
  <si>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</si>
  <si>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</si>
  <si>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</si>
  <si>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</si>
  <si>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</si>
  <si>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</si>
  <si>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</si>
  <si>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</si>
  <si>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</si>
  <si>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</si>
  <si>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</si>
  <si>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</si>
  <si>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</si>
  <si>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</si>
  <si>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</si>
  <si>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</si>
  <si>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</si>
  <si>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</si>
  <si>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</si>
  <si>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</si>
  <si>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</si>
  <si>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</si>
  <si>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</si>
  <si>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</si>
  <si>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</si>
  <si>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</si>
  <si>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</si>
  <si>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</si>
  <si>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</si>
  <si>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</si>
  <si>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</si>
  <si>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</si>
  <si>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</si>
  <si>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</si>
  <si>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</si>
  <si>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</si>
  <si>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</si>
  <si>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</si>
  <si>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</si>
  <si>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</si>
  <si>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</si>
  <si>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</si>
  <si>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</si>
  <si>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</si>
  <si>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</si>
  <si>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</si>
  <si>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</si>
  <si>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</si>
  <si>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</si>
  <si>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</si>
  <si>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</si>
  <si>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</si>
  <si>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</si>
  <si>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</si>
  <si>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</si>
  <si>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</si>
  <si>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</si>
  <si>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</si>
  <si>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</si>
  <si>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</si>
  <si>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</si>
  <si>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</si>
  <si>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</si>
  <si>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</si>
  <si>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</si>
  <si>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</si>
  <si>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</si>
  <si>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</si>
  <si>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</si>
  <si>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</si>
  <si>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</si>
  <si>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</si>
  <si>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</si>
  <si>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</si>
  <si>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</si>
  <si>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</si>
  <si>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</si>
  <si>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</si>
  <si>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</si>
  <si>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</si>
  <si>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</si>
  <si>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</si>
  <si>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</si>
  <si>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</si>
  <si>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</si>
  <si>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</si>
  <si>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</si>
  <si>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</si>
  <si>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</si>
  <si>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</si>
  <si>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</si>
  <si>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</si>
  <si>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</si>
  <si>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</si>
  <si>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</si>
  <si>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</si>
  <si>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</si>
  <si>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</si>
  <si>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</si>
  <si>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</si>
  <si>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</si>
  <si>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</si>
  <si>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</si>
  <si>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</si>
  <si>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</si>
  <si>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</si>
  <si>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</si>
  <si>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</si>
  <si>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</si>
  <si>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</si>
  <si>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</si>
  <si>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</si>
  <si>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</si>
  <si>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</si>
  <si>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</si>
  <si>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</si>
  <si>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</si>
  <si>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</si>
  <si>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</si>
  <si>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</si>
  <si>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</si>
  <si>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</si>
  <si>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</si>
  <si>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</si>
  <si>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</si>
  <si>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</si>
  <si>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</si>
  <si>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</si>
  <si>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</si>
  <si>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</si>
  <si>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</si>
  <si>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</si>
  <si>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</si>
  <si>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</si>
  <si>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</si>
  <si>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</si>
  <si>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</si>
  <si>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</si>
  <si>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</si>
  <si>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</si>
  <si>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</si>
  <si>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</si>
  <si>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</si>
  <si>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</si>
  <si>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</si>
  <si>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</si>
  <si>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</si>
  <si>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</si>
  <si>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</si>
  <si>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</si>
  <si>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</si>
  <si>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</si>
  <si>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</si>
  <si>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</si>
  <si>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</si>
  <si>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</si>
  <si>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</si>
  <si>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</si>
  <si>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</si>
  <si>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</si>
  <si>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</si>
  <si>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</si>
  <si>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</si>
  <si>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</si>
  <si>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</si>
  <si>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</si>
  <si>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</si>
  <si>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</si>
  <si>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</si>
  <si>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</si>
  <si>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</si>
  <si>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</si>
  <si>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</si>
  <si>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</si>
  <si>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</si>
  <si>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</si>
  <si>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</si>
  <si>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</si>
  <si>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</si>
  <si>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</si>
  <si>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</si>
  <si>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</si>
  <si>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</si>
  <si>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</si>
  <si>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</si>
  <si>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</si>
  <si>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</si>
  <si>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</si>
  <si>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</si>
  <si>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</si>
  <si>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</si>
  <si>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</si>
  <si>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</si>
  <si>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</si>
  <si>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</si>
  <si>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</si>
  <si>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</si>
  <si>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</si>
  <si>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</si>
  <si>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</si>
  <si>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</si>
  <si>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</si>
  <si>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</si>
  <si>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</si>
  <si>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</si>
  <si>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</si>
  <si>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</si>
  <si>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</si>
  <si>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</si>
  <si>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</si>
  <si>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</si>
  <si>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</si>
  <si>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</si>
  <si>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</si>
  <si>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</si>
  <si>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</si>
  <si>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</si>
  <si>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</si>
  <si>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</si>
  <si>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</si>
  <si>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</si>
  <si>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</si>
  <si>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</si>
  <si>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</si>
  <si>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</si>
  <si>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</si>
  <si>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</si>
  <si>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</si>
  <si>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</si>
  <si>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</si>
  <si>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</si>
  <si>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</si>
  <si>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</si>
  <si>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</si>
  <si>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</si>
  <si>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</si>
  <si>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</si>
  <si>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</si>
  <si>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</si>
  <si>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</si>
  <si>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</si>
  <si>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</si>
  <si>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</si>
  <si>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</si>
  <si>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</si>
  <si>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</si>
  <si>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</si>
  <si>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</si>
  <si>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</si>
  <si>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</si>
  <si>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</si>
  <si>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</si>
  <si>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</si>
  <si>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</si>
  <si>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</si>
  <si>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</si>
  <si>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</si>
  <si>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</si>
  <si>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</si>
  <si>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</si>
  <si>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</si>
  <si>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</si>
  <si>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</si>
  <si>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</si>
  <si>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</si>
  <si>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</si>
  <si>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</si>
  <si>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</si>
  <si>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</si>
  <si>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</si>
  <si>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</si>
  <si>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</si>
  <si>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</si>
  <si>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</si>
  <si>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</si>
  <si>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</si>
  <si>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</si>
  <si>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</si>
  <si>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</si>
  <si>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</si>
  <si>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</si>
  <si>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</si>
  <si>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</si>
  <si>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</si>
  <si>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</si>
  <si>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</si>
  <si>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</si>
  <si>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</si>
  <si>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</si>
  <si>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</si>
  <si>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</si>
  <si>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</si>
  <si>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</si>
  <si>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</si>
  <si>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</si>
  <si>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</si>
  <si>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</si>
  <si>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</si>
  <si>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</si>
  <si>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</si>
  <si>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</si>
  <si>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</si>
  <si>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</si>
  <si>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</si>
  <si>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</si>
  <si>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</si>
  <si>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</si>
  <si>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</si>
  <si>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</si>
  <si>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</si>
  <si>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</si>
  <si>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</si>
  <si>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</si>
  <si>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</si>
  <si>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</si>
  <si>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</si>
  <si>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</si>
  <si>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</si>
  <si>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</si>
  <si>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</si>
  <si>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</si>
  <si>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</si>
  <si>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</si>
  <si>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</si>
  <si>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</si>
  <si>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</si>
  <si>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</si>
  <si>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</si>
  <si>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</si>
  <si>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</si>
  <si>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</si>
  <si>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</si>
  <si>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</si>
  <si>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</si>
  <si>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</si>
  <si>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</si>
  <si>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</si>
  <si>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</si>
  <si>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</si>
  <si>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</si>
  <si>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</si>
  <si>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</si>
  <si>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</si>
  <si>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</si>
  <si>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</si>
  <si>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</si>
  <si>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</si>
  <si>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</si>
  <si>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</si>
  <si>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</si>
  <si>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</si>
  <si>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</si>
  <si>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</si>
  <si>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</si>
  <si>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</si>
  <si>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</si>
  <si>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</si>
  <si>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</si>
  <si>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</si>
  <si>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</si>
  <si>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</si>
  <si>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</si>
  <si>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</si>
  <si>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</si>
  <si>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</si>
  <si>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</si>
  <si>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</si>
  <si>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</si>
  <si>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</si>
  <si>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</si>
  <si>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</si>
  <si>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</si>
  <si>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</si>
  <si>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</si>
  <si>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</si>
  <si>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</si>
  <si>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</si>
  <si>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</si>
  <si>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</si>
  <si>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</si>
  <si>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</si>
  <si>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</si>
  <si>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</si>
  <si>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</si>
  <si>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</si>
  <si>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</si>
  <si>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</si>
  <si>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</si>
  <si>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</si>
  <si>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</si>
  <si>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</si>
  <si>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</si>
  <si>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</si>
  <si>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</si>
  <si>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</si>
  <si>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</si>
  <si>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</si>
  <si>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</si>
  <si>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</si>
  <si>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</si>
  <si>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</si>
  <si>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</si>
  <si>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</si>
  <si>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</si>
  <si>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</si>
  <si>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</si>
  <si>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</si>
  <si>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</si>
  <si>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</si>
  <si>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</si>
  <si>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</si>
  <si>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</si>
  <si>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</si>
  <si>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</si>
  <si>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</si>
  <si>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</si>
  <si>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</si>
  <si>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</si>
  <si>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</si>
  <si>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</si>
  <si>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</si>
  <si>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</si>
  <si>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</si>
  <si>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</si>
  <si>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</si>
  <si>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</si>
  <si>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</si>
  <si>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</si>
  <si>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</si>
  <si>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</si>
  <si>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</si>
  <si>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</si>
  <si>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</si>
  <si>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</si>
  <si>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</si>
  <si>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</si>
  <si>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</si>
  <si>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</si>
  <si>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</si>
  <si>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</si>
  <si>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</si>
  <si>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</si>
  <si>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</si>
  <si>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</si>
  <si>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</si>
  <si>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</si>
  <si>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</si>
  <si>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</si>
  <si>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</si>
  <si>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</si>
  <si>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</si>
  <si>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</si>
  <si>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</si>
  <si>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</si>
  <si>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</si>
  <si>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</si>
  <si>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</si>
  <si>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</si>
  <si>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</si>
  <si>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</si>
  <si>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</si>
  <si>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</si>
  <si>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</si>
  <si>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</si>
  <si>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</si>
  <si>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</si>
  <si>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</si>
  <si>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</si>
  <si>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</si>
  <si>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</si>
  <si>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</si>
  <si>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</si>
  <si>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</si>
  <si>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</si>
  <si>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</si>
  <si>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</si>
  <si>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</si>
  <si>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</si>
  <si>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</si>
  <si>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</si>
  <si>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</si>
  <si>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</si>
  <si>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</si>
  <si>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</si>
  <si>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</si>
  <si>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</si>
  <si>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</si>
  <si>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</si>
  <si>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</si>
  <si>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</si>
  <si>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</si>
  <si>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</si>
  <si>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</si>
  <si>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</si>
  <si>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</si>
  <si>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</si>
  <si>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</si>
  <si>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</si>
  <si>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</si>
  <si>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</si>
  <si>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</si>
  <si>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</si>
  <si>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</si>
  <si>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</si>
  <si>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</si>
  <si>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</si>
  <si>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</si>
  <si>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</si>
  <si>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</si>
  <si>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</si>
  <si>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</si>
  <si>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</si>
  <si>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</si>
  <si>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</si>
  <si>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</si>
  <si>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</si>
  <si>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</si>
  <si>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</si>
  <si>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</si>
  <si>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</si>
  <si>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</si>
  <si>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</si>
  <si>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</si>
  <si>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</si>
  <si>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</si>
  <si>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</si>
  <si>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</si>
  <si>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</si>
  <si>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</si>
  <si>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</si>
  <si>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</si>
  <si>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</si>
  <si>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</si>
  <si>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</si>
  <si>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</si>
  <si>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</si>
  <si>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</si>
  <si>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</si>
  <si>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</si>
  <si>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</si>
  <si>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</si>
  <si>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</si>
  <si>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</si>
  <si>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</si>
  <si>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</si>
  <si>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</si>
  <si>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</si>
  <si>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</si>
  <si>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</si>
  <si>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</si>
  <si>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</si>
  <si>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</si>
  <si>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</si>
  <si>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</si>
  <si>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</si>
  <si>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</si>
  <si>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</si>
  <si>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</si>
  <si>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</si>
  <si>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</si>
  <si>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</si>
  <si>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</si>
  <si>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</si>
  <si>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</si>
  <si>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</si>
  <si>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</si>
  <si>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</si>
  <si>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</si>
  <si>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</si>
  <si>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</si>
  <si>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</si>
  <si>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</si>
  <si>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</si>
  <si>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</si>
  <si>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</si>
  <si>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</si>
  <si>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</si>
  <si>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</si>
  <si>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</si>
  <si>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</si>
  <si>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</si>
  <si>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</si>
  <si>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</si>
  <si>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</si>
  <si>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</si>
  <si>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</si>
  <si>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</si>
  <si>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</si>
  <si>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</si>
  <si>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</si>
  <si>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</si>
  <si>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</si>
  <si>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</si>
  <si>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</si>
  <si>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</si>
  <si>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</si>
  <si>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</si>
  <si>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</si>
  <si>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</si>
  <si>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</si>
  <si>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</si>
  <si>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</si>
  <si>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</si>
  <si>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</si>
  <si>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</si>
  <si>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</si>
  <si>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</si>
  <si>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</si>
  <si>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</si>
  <si>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</si>
  <si>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</si>
  <si>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</si>
  <si>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</si>
  <si>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</si>
  <si>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</si>
  <si>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</si>
  <si>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</si>
  <si>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</si>
  <si>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</si>
  <si>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</si>
  <si>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</si>
  <si>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</si>
  <si>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</si>
  <si>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</si>
  <si>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</si>
  <si>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</si>
  <si>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</si>
  <si>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</si>
  <si>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</si>
  <si>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</si>
  <si>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</si>
  <si>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</si>
  <si>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</si>
  <si>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</si>
  <si>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</si>
  <si>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</si>
  <si>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</si>
  <si>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</si>
  <si>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</si>
  <si>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</si>
  <si>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</si>
  <si>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</si>
  <si>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</si>
  <si>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</si>
  <si>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</si>
  <si>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</si>
  <si>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</si>
  <si>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</si>
  <si>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</si>
  <si>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</si>
  <si>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</si>
  <si>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</si>
  <si>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</si>
  <si>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</si>
  <si>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</si>
  <si>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</si>
  <si>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</si>
  <si>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</si>
  <si>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</si>
  <si>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</si>
  <si>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</si>
  <si>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</si>
  <si>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</si>
  <si>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</si>
  <si>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</si>
  <si>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</si>
  <si>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</si>
  <si>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</si>
  <si>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</si>
  <si>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</si>
  <si>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</si>
  <si>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</si>
  <si>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</si>
  <si>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</si>
  <si>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</si>
  <si>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</si>
  <si>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</si>
  <si>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</si>
  <si>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</si>
  <si>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</si>
  <si>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</si>
  <si>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</si>
  <si>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</si>
  <si>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</si>
  <si>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</si>
  <si>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</si>
  <si>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</si>
  <si>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</si>
  <si>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</si>
  <si>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</si>
  <si>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</si>
  <si>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</si>
  <si>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</si>
  <si>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</si>
  <si>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</si>
  <si>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</si>
  <si>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</si>
  <si>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</si>
  <si>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</si>
  <si>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</si>
  <si>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</si>
  <si>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</si>
  <si>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</si>
  <si>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</si>
  <si>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</si>
  <si>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</si>
  <si>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</si>
  <si>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</si>
  <si>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</si>
  <si>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</si>
  <si>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</si>
  <si>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</si>
  <si>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</si>
  <si>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</si>
  <si>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</si>
  <si>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</si>
  <si>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</si>
  <si>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</si>
  <si>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</si>
  <si>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</si>
  <si>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</si>
  <si>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</si>
  <si>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</si>
  <si>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</si>
  <si>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</si>
  <si>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</si>
  <si>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</si>
  <si>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</si>
  <si>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</si>
  <si>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</si>
  <si>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</si>
  <si>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</si>
  <si>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</si>
  <si>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</si>
  <si>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</si>
  <si>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</si>
  <si>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</si>
  <si>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</si>
  <si>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</si>
  <si>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</si>
  <si>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</si>
  <si>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</si>
  <si>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</si>
  <si>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</si>
  <si>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</si>
  <si>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</si>
  <si>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</si>
  <si>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</si>
  <si>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</si>
  <si>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</si>
  <si>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</si>
  <si>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</si>
  <si>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</si>
  <si>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</si>
  <si>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</si>
  <si>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</si>
  <si>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</si>
  <si>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</si>
  <si>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</si>
  <si>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</si>
  <si>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</si>
  <si>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</si>
  <si>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</si>
  <si>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</si>
  <si>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</si>
  <si>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</si>
  <si>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</si>
  <si>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</si>
  <si>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</si>
  <si>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</si>
  <si>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</si>
  <si>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</si>
  <si>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</si>
  <si>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</si>
  <si>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</si>
  <si>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</si>
  <si>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</si>
  <si>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</si>
  <si>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</si>
  <si>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</si>
  <si>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</si>
  <si>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</si>
  <si>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</si>
  <si>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</si>
  <si>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</si>
  <si>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</si>
  <si>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</si>
  <si>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</si>
  <si>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</si>
  <si>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</si>
  <si>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</si>
  <si>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</si>
  <si>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</si>
  <si>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</si>
  <si>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</si>
  <si>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</si>
  <si>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</si>
  <si>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</si>
  <si>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</si>
  <si>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</si>
  <si>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</si>
  <si>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</si>
  <si>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</si>
  <si>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</si>
  <si>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</si>
  <si>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</si>
  <si>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</si>
  <si>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</si>
  <si>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</si>
  <si>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</si>
  <si>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</si>
  <si>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</si>
  <si>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</si>
  <si>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</si>
  <si>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</si>
  <si>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</si>
  <si>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</si>
  <si>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</si>
  <si>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</si>
  <si>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</si>
  <si>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</si>
  <si>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</si>
  <si>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</si>
  <si>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</si>
  <si>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</si>
  <si>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</si>
  <si>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</si>
  <si>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</si>
  <si>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</si>
  <si>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</si>
  <si>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</si>
  <si>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</si>
  <si>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</si>
  <si>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</si>
  <si>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</si>
  <si>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</si>
  <si>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</si>
  <si>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</si>
  <si>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</si>
  <si>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</si>
  <si>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</si>
  <si>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</si>
  <si>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</si>
  <si>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</si>
  <si>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</si>
  <si>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</si>
  <si>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</si>
  <si>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</si>
  <si>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</si>
  <si>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</si>
  <si>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</si>
  <si>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</si>
  <si>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</si>
  <si>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</si>
  <si>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</si>
  <si>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</si>
  <si>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</si>
  <si>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</si>
  <si>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</si>
  <si>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</si>
  <si>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</si>
  <si>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</si>
  <si>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</si>
  <si>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</si>
  <si>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</si>
  <si>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</si>
  <si>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</si>
  <si>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</si>
  <si>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</si>
  <si>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</si>
  <si>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</si>
  <si>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</si>
  <si>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</si>
  <si>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</si>
  <si>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</si>
  <si>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</si>
  <si>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</si>
  <si>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</si>
  <si>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</si>
  <si>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</si>
  <si>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</si>
  <si>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</si>
  <si>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</si>
  <si>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</si>
  <si>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</si>
  <si>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</si>
  <si>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</si>
  <si>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</si>
  <si>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</si>
  <si>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</si>
  <si>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</si>
  <si>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</si>
  <si>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</si>
  <si>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</si>
  <si>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</si>
  <si>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</si>
  <si>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</si>
  <si>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</si>
  <si>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</si>
  <si>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</si>
  <si>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</si>
  <si>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</si>
  <si>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</si>
  <si>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</si>
  <si>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</si>
  <si>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</si>
  <si>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</si>
  <si>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</si>
  <si>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</si>
  <si>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</si>
  <si>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</si>
  <si>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</si>
  <si>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</si>
  <si>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</si>
  <si>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</si>
  <si>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</si>
  <si>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</si>
  <si>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</si>
  <si>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</si>
  <si>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</si>
  <si>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</si>
  <si>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</si>
  <si>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</si>
  <si>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</si>
  <si>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</si>
  <si>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</si>
  <si>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</si>
  <si>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</si>
  <si>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</si>
  <si>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</si>
  <si>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</si>
  <si>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</si>
  <si>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</si>
  <si>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</si>
  <si>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</si>
  <si>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</si>
  <si>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</si>
  <si>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</si>
  <si>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</si>
  <si>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</si>
  <si>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</si>
  <si>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</si>
  <si>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</si>
  <si>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</si>
  <si>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</si>
  <si>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</si>
  <si>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</si>
  <si>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</si>
  <si>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</si>
  <si>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</si>
  <si>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</si>
  <si>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</si>
  <si>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</si>
  <si>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</si>
  <si>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</si>
  <si>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</si>
  <si>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</si>
  <si>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</si>
  <si>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</si>
  <si>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</si>
  <si>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</si>
  <si>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</si>
  <si>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</si>
  <si>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</si>
  <si>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</si>
  <si>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</si>
  <si>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</si>
  <si>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</si>
  <si>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</si>
  <si>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</si>
  <si>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</si>
  <si>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</si>
  <si>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</si>
  <si>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</si>
  <si>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</si>
  <si>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</si>
  <si>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</si>
  <si>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</si>
  <si>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</si>
  <si>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</si>
  <si>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</si>
  <si>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</si>
  <si>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</si>
  <si>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</si>
  <si>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</si>
  <si>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</si>
  <si>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</si>
  <si>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</si>
  <si>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</si>
  <si>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</si>
  <si>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</si>
  <si>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</si>
  <si>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</si>
  <si>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</si>
  <si>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</si>
  <si>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</si>
  <si>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</si>
  <si>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</si>
  <si>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</si>
  <si>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</si>
  <si>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</si>
  <si>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</si>
  <si>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</si>
  <si>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</si>
  <si>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</si>
  <si>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</si>
  <si>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</si>
  <si>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</si>
  <si>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</si>
  <si>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</si>
  <si>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</si>
  <si>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</si>
  <si>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</si>
  <si>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</si>
  <si>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</si>
  <si>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</si>
  <si>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</si>
  <si>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</si>
  <si>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</si>
  <si>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</si>
  <si>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</si>
  <si>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</si>
  <si>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</si>
  <si>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</si>
  <si>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</si>
  <si>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</si>
  <si>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</si>
  <si>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</si>
  <si>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</si>
  <si>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</si>
  <si>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</si>
  <si>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</si>
  <si>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</si>
  <si>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</si>
  <si>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</si>
  <si>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</si>
  <si>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</si>
  <si>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</si>
  <si>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</si>
  <si>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</si>
  <si>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</si>
  <si>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</si>
  <si>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</si>
  <si>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</si>
  <si>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</si>
  <si>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</si>
  <si>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</si>
  <si>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</si>
  <si>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</si>
  <si>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</si>
  <si>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</si>
  <si>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</si>
  <si>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</si>
  <si>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</si>
  <si>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</si>
  <si>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</si>
  <si>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</si>
  <si>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</si>
  <si>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</si>
  <si>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</si>
  <si>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</si>
  <si>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</si>
  <si>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</si>
  <si>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</si>
  <si>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</si>
  <si>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</si>
  <si>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</si>
  <si>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</si>
  <si>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</si>
  <si>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</si>
  <si>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</si>
  <si>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</si>
  <si>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</si>
  <si>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</si>
  <si>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</si>
  <si>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</si>
  <si>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</si>
  <si>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</si>
  <si>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</si>
  <si>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</si>
  <si>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</si>
  <si>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</si>
  <si>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</si>
  <si>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</si>
  <si>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</si>
  <si>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</si>
  <si>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</si>
  <si>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</si>
  <si>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</si>
  <si>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</si>
  <si>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</si>
  <si>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</si>
  <si>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</si>
  <si>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</si>
  <si>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</si>
  <si>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</si>
  <si>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</si>
  <si>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</si>
  <si>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</si>
  <si>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</si>
  <si>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</si>
  <si>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</si>
  <si>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</si>
  <si>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</si>
  <si>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</si>
  <si>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</si>
  <si>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</si>
  <si>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</si>
  <si>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</si>
  <si>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</si>
  <si>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</si>
  <si>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</si>
  <si>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</si>
  <si>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</si>
  <si>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</si>
  <si>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</si>
  <si>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</si>
  <si>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</si>
  <si>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</si>
  <si>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</si>
  <si>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</si>
  <si>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</si>
  <si>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</si>
  <si>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</si>
  <si>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</si>
  <si>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</si>
  <si>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</si>
  <si>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</si>
  <si>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</si>
  <si>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</si>
  <si>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</si>
  <si>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</si>
  <si>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</si>
  <si>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</si>
  <si>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</si>
  <si>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</si>
  <si>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</si>
  <si>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</si>
  <si>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</si>
  <si>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</si>
  <si>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</si>
  <si>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</si>
  <si>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</si>
  <si>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</si>
  <si>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</si>
  <si>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</si>
  <si>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</si>
  <si>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</si>
  <si>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</si>
  <si>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</si>
  <si>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</si>
  <si>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</si>
  <si>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</si>
  <si>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</si>
  <si>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</si>
  <si>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</si>
  <si>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</si>
  <si>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</si>
  <si>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</si>
  <si>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</si>
  <si>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</si>
  <si>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</si>
  <si>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</si>
  <si>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</si>
  <si>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</si>
  <si>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</si>
  <si>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</si>
  <si>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</si>
  <si>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</si>
  <si>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</si>
  <si>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</si>
  <si>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</si>
  <si>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</si>
  <si>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</si>
  <si>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</si>
  <si>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</si>
  <si>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</si>
  <si>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</si>
  <si>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</si>
  <si>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</si>
  <si>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</si>
  <si>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</si>
  <si>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</si>
  <si>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</si>
  <si>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</si>
  <si>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</si>
  <si>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</si>
  <si>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</si>
  <si>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</si>
  <si>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</si>
  <si>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</si>
  <si>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</si>
  <si>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</si>
  <si>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</si>
  <si>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</si>
  <si>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</si>
  <si>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</si>
  <si>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</si>
  <si>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</si>
  <si>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</si>
  <si>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</si>
  <si>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</si>
  <si>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</si>
  <si>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</si>
  <si>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</si>
  <si>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</si>
  <si>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</si>
  <si>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</si>
  <si>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</si>
  <si>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</si>
  <si>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</si>
  <si>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</si>
  <si>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</si>
  <si>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</si>
  <si>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</si>
  <si>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</si>
  <si>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</si>
  <si>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</si>
  <si>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</si>
  <si>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</si>
  <si>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</si>
  <si>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</si>
  <si>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</si>
  <si>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</si>
  <si>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</si>
  <si>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</si>
  <si>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</si>
  <si>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</si>
  <si>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</si>
  <si>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</si>
  <si>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</si>
  <si>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</si>
  <si>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</si>
  <si>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</si>
  <si>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</si>
  <si>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</si>
  <si>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</si>
  <si>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</si>
  <si>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</si>
  <si>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</si>
  <si>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</si>
  <si>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</si>
  <si>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</si>
  <si>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</si>
  <si>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</si>
  <si>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</si>
  <si>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</si>
  <si>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</si>
  <si>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</si>
  <si>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</si>
  <si>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</si>
  <si>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</si>
  <si>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</si>
  <si>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</si>
  <si>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</si>
  <si>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</si>
  <si>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</si>
  <si>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</si>
  <si>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</si>
  <si>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</si>
  <si>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</si>
  <si>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</si>
  <si>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</si>
  <si>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</si>
  <si>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</si>
  <si>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</si>
  <si>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</si>
  <si>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</si>
  <si>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</si>
  <si>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</si>
  <si>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</si>
  <si>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</si>
  <si>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</si>
  <si>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</si>
  <si>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</si>
  <si>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</si>
  <si>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</si>
  <si>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</si>
  <si>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</si>
  <si>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</si>
  <si>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</si>
  <si>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</si>
  <si>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</si>
  <si>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</si>
  <si>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</si>
  <si>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</si>
  <si>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</si>
  <si>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</si>
  <si>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</si>
  <si>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</si>
  <si>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</si>
  <si>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</si>
  <si>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</si>
  <si>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</si>
  <si>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</si>
  <si>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</si>
  <si>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</si>
  <si>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</si>
  <si>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</si>
  <si>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</si>
  <si>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</si>
  <si>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</si>
  <si>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</si>
  <si>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</si>
  <si>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</si>
  <si>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</si>
  <si>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</si>
  <si>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</si>
  <si>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</si>
  <si>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</si>
  <si>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</si>
  <si>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</si>
  <si>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</si>
  <si>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</si>
  <si>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</si>
  <si>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</si>
  <si>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</si>
  <si>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</si>
  <si>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</si>
  <si>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</si>
  <si>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</si>
  <si>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</si>
  <si>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</si>
  <si>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</si>
  <si>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</si>
  <si>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</si>
  <si>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</si>
  <si>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</si>
  <si>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</si>
  <si>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</si>
  <si>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</si>
  <si>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</si>
  <si>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</si>
  <si>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</si>
  <si>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</si>
  <si>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</si>
  <si>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</si>
  <si>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</si>
  <si>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</si>
  <si>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</si>
  <si>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</si>
  <si>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</si>
  <si>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</si>
  <si>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</si>
  <si>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</si>
  <si>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</si>
  <si>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</si>
  <si>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</si>
  <si>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</si>
  <si>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</si>
  <si>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</si>
  <si>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</si>
  <si>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</si>
  <si>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</si>
  <si>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</si>
  <si>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</si>
  <si>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</si>
  <si>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</si>
  <si>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</si>
  <si>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</si>
  <si>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</si>
  <si>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</si>
  <si>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</si>
  <si>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</si>
  <si>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</si>
  <si>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</si>
  <si>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</si>
  <si>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</si>
  <si>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</si>
  <si>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</si>
  <si>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</si>
  <si>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</si>
  <si>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</si>
  <si>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</si>
  <si>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</si>
  <si>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</si>
  <si>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</si>
  <si>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</si>
  <si>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</si>
  <si>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</si>
  <si>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</si>
  <si>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</si>
  <si>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</si>
  <si>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</si>
  <si>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</si>
  <si>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</si>
  <si>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</si>
  <si>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</si>
  <si>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</si>
  <si>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</si>
  <si>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</si>
  <si>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</si>
  <si>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</si>
  <si>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</si>
  <si>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</si>
  <si>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</si>
  <si>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</si>
  <si>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</si>
  <si>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</si>
  <si>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</si>
  <si>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</si>
  <si>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</si>
  <si>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</si>
  <si>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</si>
  <si>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</si>
  <si>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</si>
  <si>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</si>
  <si>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</si>
  <si>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</si>
  <si>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</si>
  <si>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</si>
  <si>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</si>
  <si>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</si>
  <si>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</si>
  <si>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</si>
  <si>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</si>
  <si>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</si>
  <si>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</si>
  <si>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</si>
  <si>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</si>
  <si>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</si>
  <si>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</si>
  <si>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</si>
  <si>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</si>
  <si>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</si>
  <si>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</si>
  <si>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</si>
  <si>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</si>
  <si>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</si>
  <si>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</si>
  <si>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</si>
  <si>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</si>
  <si>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</si>
  <si>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</si>
  <si>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</si>
  <si>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</si>
  <si>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</si>
  <si>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</si>
  <si>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</si>
  <si>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</si>
  <si>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</si>
  <si>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</si>
  <si>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</si>
  <si>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</si>
  <si>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</si>
  <si>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</si>
  <si>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</si>
  <si>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</si>
  <si>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</si>
  <si>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</si>
  <si>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</si>
  <si>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</si>
  <si>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</si>
  <si>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</si>
  <si>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</si>
  <si>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</si>
  <si>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</si>
  <si>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</si>
  <si>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</si>
  <si>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</si>
  <si>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</si>
  <si>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</si>
  <si>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</si>
  <si>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</si>
  <si>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</si>
  <si>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</si>
  <si>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</si>
  <si>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</si>
  <si>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</si>
  <si>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</si>
  <si>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</si>
  <si>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</si>
  <si>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</si>
  <si>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</si>
  <si>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</si>
  <si>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</si>
  <si>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</si>
  <si>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</si>
  <si>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</si>
  <si>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</si>
  <si>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</si>
  <si>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</si>
  <si>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</si>
  <si>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</si>
  <si>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</si>
  <si>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</si>
  <si>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</si>
  <si>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</si>
  <si>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</si>
  <si>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</si>
  <si>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</si>
  <si>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</si>
  <si>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</si>
  <si>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</si>
  <si>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</si>
  <si>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</si>
  <si>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</si>
  <si>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</si>
  <si>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</si>
  <si>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</si>
  <si>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</si>
  <si>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</si>
  <si>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</si>
  <si>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</si>
  <si>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</si>
  <si>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</si>
  <si>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</si>
  <si>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</si>
  <si>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</si>
  <si>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</si>
  <si>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</si>
  <si>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</si>
  <si>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</si>
  <si>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</si>
  <si>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</si>
  <si>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</si>
  <si>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</si>
  <si>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</si>
  <si>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</si>
  <si>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</si>
  <si>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</si>
  <si>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</si>
  <si>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</si>
  <si>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</si>
  <si>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</si>
  <si>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</si>
  <si>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</si>
  <si>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</si>
  <si>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</si>
  <si>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</si>
  <si>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</si>
  <si>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</si>
  <si>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</si>
  <si>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</si>
  <si>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</si>
  <si>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</si>
  <si>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</si>
  <si>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</si>
  <si>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</si>
  <si>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</si>
  <si>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</si>
  <si>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</si>
  <si>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</si>
  <si>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</si>
  <si>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</si>
  <si>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</si>
  <si>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</si>
  <si>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</si>
  <si>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</si>
  <si>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</si>
  <si>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</si>
  <si>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</si>
  <si>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</si>
  <si>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</si>
  <si>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</si>
  <si>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</si>
  <si>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</si>
  <si>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</si>
  <si>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</si>
  <si>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</si>
  <si>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</si>
  <si>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</si>
  <si>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</si>
  <si>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</si>
  <si>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</si>
  <si>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</si>
  <si>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</si>
  <si>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</si>
  <si>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</si>
  <si>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</si>
  <si>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</si>
  <si>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</si>
  <si>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</si>
  <si>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</si>
  <si>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</si>
  <si>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</si>
  <si>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</si>
  <si>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</si>
  <si>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</si>
  <si>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</si>
  <si>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</si>
  <si>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</si>
  <si>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</si>
  <si>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</si>
  <si>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</si>
  <si>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</si>
  <si>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</si>
  <si>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</si>
  <si>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</si>
  <si>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</si>
  <si>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</si>
  <si>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</si>
  <si>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</si>
  <si>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</si>
  <si>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</si>
  <si>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</si>
  <si>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</si>
  <si>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</si>
  <si>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</si>
  <si>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</si>
  <si>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</si>
  <si>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</si>
  <si>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</si>
  <si>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</si>
  <si>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</si>
  <si>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</si>
  <si>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</si>
  <si>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</si>
  <si>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</si>
  <si>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</si>
  <si>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</si>
  <si>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</si>
  <si>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</si>
  <si>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</si>
  <si>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</si>
  <si>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</si>
  <si>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</si>
  <si>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</si>
  <si>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</si>
  <si>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</si>
  <si>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</si>
  <si>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</si>
  <si>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</si>
  <si>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</si>
  <si>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</si>
  <si>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</si>
  <si>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</si>
  <si>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</si>
  <si>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</si>
  <si>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</si>
  <si>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</si>
  <si>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</si>
  <si>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</si>
  <si>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</si>
  <si>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</si>
  <si>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</si>
  <si>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</si>
  <si>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</si>
  <si>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</si>
  <si>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</si>
  <si>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</si>
  <si>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</si>
  <si>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</si>
  <si>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</si>
  <si>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</si>
  <si>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</si>
  <si>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</si>
  <si>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</si>
  <si>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</si>
  <si>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</si>
  <si>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</si>
  <si>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</si>
  <si>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</si>
  <si>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</si>
  <si>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</si>
  <si>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</si>
  <si>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</si>
  <si>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</si>
  <si>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</si>
  <si>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</si>
  <si>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</si>
  <si>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</si>
  <si>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</si>
  <si>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</si>
  <si>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</si>
  <si>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</si>
  <si>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</si>
  <si>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</si>
  <si>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</si>
  <si>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</si>
  <si>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</si>
  <si>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</si>
  <si>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</si>
  <si>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</si>
  <si>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</si>
  <si>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</si>
  <si>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</si>
  <si>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</si>
  <si>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</si>
  <si>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</si>
  <si>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</si>
  <si>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</si>
  <si>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</si>
  <si>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</si>
  <si>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</si>
  <si>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</si>
  <si>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</si>
  <si>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</si>
  <si>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</si>
  <si>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</si>
  <si>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</si>
  <si>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</si>
  <si>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</si>
  <si>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</si>
  <si>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</si>
  <si>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</si>
  <si>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</si>
  <si>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</si>
  <si>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</si>
  <si>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</si>
  <si>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</si>
  <si>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</si>
  <si>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</si>
  <si>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</si>
  <si>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</si>
  <si>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</si>
  <si>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</si>
  <si>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</si>
  <si>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</si>
  <si>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</si>
  <si>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</si>
  <si>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</si>
  <si>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</si>
  <si>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</si>
  <si>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</si>
  <si>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</si>
  <si>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</si>
  <si>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</si>
  <si>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</si>
  <si>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</si>
  <si>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</si>
  <si>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</si>
  <si>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</si>
  <si>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</si>
  <si>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</si>
  <si>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</si>
  <si>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</si>
  <si>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</si>
  <si>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</si>
  <si>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</si>
  <si>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</si>
  <si>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</si>
  <si>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</si>
  <si>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</si>
  <si>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</si>
  <si>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</si>
  <si>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</si>
  <si>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</si>
  <si>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</si>
  <si>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</si>
  <si>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</si>
  <si>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</si>
  <si>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</si>
  <si>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</si>
  <si>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</si>
  <si>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</si>
  <si>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</si>
  <si>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</si>
  <si>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</si>
  <si>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</si>
  <si>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</si>
  <si>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</si>
  <si>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</si>
  <si>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</si>
  <si>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</si>
  <si>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</si>
  <si>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</si>
  <si>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</si>
  <si>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</si>
  <si>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</si>
  <si>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</si>
  <si>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</si>
  <si>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</si>
  <si>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</si>
  <si>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</si>
  <si>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</si>
  <si>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</si>
  <si>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</si>
  <si>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</si>
  <si>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</si>
  <si>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</si>
  <si>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</si>
  <si>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</si>
  <si>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</si>
  <si>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</si>
  <si>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</si>
  <si>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</si>
  <si>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</si>
  <si>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</si>
  <si>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</si>
  <si>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</si>
  <si>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</si>
  <si>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</si>
  <si>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</si>
  <si>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</si>
  <si>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</si>
  <si>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</si>
  <si>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</si>
  <si>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</si>
  <si>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</si>
  <si>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</si>
  <si>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</si>
  <si>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</si>
  <si>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</si>
  <si>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</si>
  <si>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</si>
  <si>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</si>
  <si>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</si>
  <si>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</si>
  <si>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</si>
  <si>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</si>
  <si>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</si>
  <si>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</si>
  <si>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</si>
  <si>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</si>
  <si>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</si>
  <si>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</si>
  <si>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</si>
  <si>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</si>
  <si>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</si>
  <si>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</si>
  <si>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</si>
  <si>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</si>
  <si>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</si>
  <si>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</si>
  <si>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</si>
  <si>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</si>
  <si>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</si>
  <si>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</si>
  <si>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</si>
  <si>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</si>
  <si>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</si>
  <si>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</si>
  <si>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</si>
  <si>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</si>
  <si>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</si>
  <si>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</si>
  <si>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</si>
  <si>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</si>
  <si>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</si>
  <si>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</si>
  <si>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</si>
  <si>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</si>
  <si>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</si>
  <si>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</si>
  <si>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</si>
  <si>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</si>
  <si>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</si>
  <si>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</si>
  <si>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</si>
  <si>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</si>
  <si>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</si>
  <si>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</si>
  <si>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</si>
  <si>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</si>
  <si>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</si>
  <si>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</si>
  <si>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</si>
  <si>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</si>
  <si>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</si>
  <si>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</si>
  <si>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</si>
  <si>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</si>
  <si>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</si>
  <si>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</si>
  <si>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</si>
  <si>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</si>
  <si>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</si>
  <si>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</si>
  <si>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</si>
  <si>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</si>
  <si>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</si>
  <si>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</si>
  <si>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</si>
  <si>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</si>
  <si>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</si>
  <si>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</si>
  <si>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</si>
  <si>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</si>
  <si>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</si>
  <si>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</si>
  <si>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</si>
  <si>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</si>
  <si>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</si>
  <si>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</si>
  <si>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</si>
  <si>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</si>
  <si>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</si>
  <si>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</si>
  <si>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</si>
  <si>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</si>
  <si>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</si>
  <si>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</si>
  <si>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</si>
  <si>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</si>
  <si>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</si>
  <si>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</si>
  <si>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</si>
  <si>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</si>
  <si>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</si>
  <si>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</si>
  <si>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</si>
  <si>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</si>
  <si>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</si>
  <si>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</si>
  <si>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</si>
  <si>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</si>
  <si>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</si>
  <si>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</si>
  <si>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</si>
  <si>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</si>
  <si>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</si>
  <si>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</si>
  <si>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</si>
  <si>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</si>
  <si>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</si>
  <si>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</si>
  <si>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</si>
  <si>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</si>
  <si>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</si>
  <si>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</si>
  <si>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</si>
  <si>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</si>
  <si>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</si>
  <si>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</si>
  <si>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</si>
  <si>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</si>
  <si>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</si>
  <si>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</si>
  <si>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</si>
  <si>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</si>
  <si>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</si>
  <si>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</si>
  <si>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</si>
  <si>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</si>
  <si>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</si>
  <si>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</si>
  <si>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</si>
  <si>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</si>
  <si>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</si>
  <si>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</si>
  <si>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</si>
  <si>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</si>
  <si>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</si>
  <si>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</si>
  <si>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</si>
  <si>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</si>
  <si>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</si>
  <si>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</si>
  <si>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</si>
  <si>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</si>
  <si>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</si>
  <si>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</si>
  <si>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</si>
  <si>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</si>
  <si>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</si>
  <si>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</si>
  <si>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</si>
  <si>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</si>
  <si>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</si>
  <si>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</si>
  <si>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</si>
  <si>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</si>
  <si>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</si>
  <si>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</si>
  <si>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</si>
  <si>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</si>
  <si>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</si>
  <si>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</si>
  <si>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</si>
  <si>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</si>
  <si>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</si>
  <si>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</si>
  <si>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</si>
  <si>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</si>
  <si>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</si>
  <si>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</si>
  <si>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</si>
  <si>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</si>
  <si>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</si>
  <si>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</si>
  <si>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</si>
  <si>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</si>
  <si>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</si>
  <si>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</si>
  <si>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</si>
  <si>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</si>
  <si>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</si>
  <si>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</si>
  <si>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</si>
  <si>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</si>
  <si>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</si>
  <si>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</si>
  <si>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</si>
  <si>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</si>
  <si>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</si>
  <si>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</si>
  <si>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</si>
  <si>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</si>
  <si>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</si>
  <si>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</si>
  <si>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</si>
  <si>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</si>
  <si>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</si>
  <si>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</si>
  <si>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</si>
  <si>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</si>
  <si>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</si>
  <si>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</si>
  <si>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</si>
  <si>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</si>
  <si>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</si>
  <si>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</si>
  <si>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</si>
  <si>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</si>
  <si>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</si>
  <si>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</si>
  <si>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</si>
  <si>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</si>
  <si>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</si>
  <si>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</si>
  <si>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</si>
  <si>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</si>
  <si>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</si>
  <si>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</si>
  <si>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</si>
  <si>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</si>
  <si>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</si>
  <si>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</si>
  <si>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</si>
  <si>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</si>
  <si>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</si>
  <si>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</si>
  <si>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</si>
  <si>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</si>
  <si>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</si>
  <si>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</si>
  <si>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</si>
  <si>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</si>
  <si>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</si>
  <si>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</si>
  <si>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</si>
  <si>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</si>
  <si>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</si>
  <si>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</si>
  <si>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</si>
  <si>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</si>
  <si>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</si>
  <si>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</si>
  <si>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</si>
  <si>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</si>
  <si>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</si>
  <si>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</si>
  <si>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</si>
  <si>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</si>
  <si>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</si>
  <si>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</si>
  <si>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</si>
  <si>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</si>
  <si>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</si>
  <si>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</si>
  <si>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</si>
  <si>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</si>
  <si>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</si>
  <si>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</si>
  <si>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</si>
  <si>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</si>
  <si>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</si>
  <si>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</si>
  <si>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</si>
  <si>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</si>
  <si>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</si>
  <si>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</si>
  <si>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</si>
  <si>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</si>
  <si>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</si>
  <si>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</si>
  <si>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</si>
  <si>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</si>
  <si>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</si>
  <si>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</si>
  <si>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</si>
  <si>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</si>
  <si>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</si>
  <si>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</si>
  <si>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</si>
  <si>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</si>
  <si>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</si>
  <si>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</si>
  <si>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</si>
  <si>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</si>
  <si>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</si>
  <si>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</si>
  <si>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</si>
  <si>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</si>
  <si>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</si>
  <si>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</si>
  <si>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</si>
  <si>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</si>
  <si>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</si>
  <si>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</si>
  <si>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</si>
  <si>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</si>
  <si>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</si>
  <si>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</si>
  <si>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</si>
  <si>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</si>
  <si>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</si>
  <si>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</si>
  <si>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</si>
  <si>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</si>
  <si>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</si>
  <si>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</si>
  <si>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</si>
  <si>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</si>
  <si>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</si>
  <si>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</si>
  <si>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</si>
  <si>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</si>
  <si>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</si>
  <si>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</si>
  <si>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</si>
  <si>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</si>
  <si>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</si>
  <si>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</si>
  <si>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</si>
  <si>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</si>
  <si>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</si>
  <si>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</si>
  <si>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</si>
  <si>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</si>
  <si>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</si>
  <si>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</si>
  <si>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</si>
  <si>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</si>
  <si>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</si>
  <si>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</si>
  <si>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</si>
  <si>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</si>
  <si>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</si>
  <si>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</si>
  <si>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</si>
  <si>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</si>
  <si>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</si>
  <si>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</si>
  <si>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</si>
  <si>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</si>
  <si>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</si>
  <si>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</si>
  <si>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</si>
  <si>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</si>
  <si>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</si>
  <si>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</si>
  <si>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</si>
  <si>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</si>
  <si>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</si>
  <si>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</si>
  <si>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</si>
  <si>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</si>
  <si>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</si>
  <si>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</si>
  <si>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</si>
  <si>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</si>
  <si>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</si>
  <si>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</si>
  <si>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</si>
  <si>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</si>
  <si>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</si>
  <si>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</si>
  <si>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</si>
  <si>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</si>
  <si>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</si>
  <si>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</si>
  <si>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</si>
  <si>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</si>
  <si>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</si>
  <si>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</si>
  <si>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</si>
  <si>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</si>
  <si>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</si>
  <si>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</si>
  <si>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</si>
  <si>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</si>
  <si>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</si>
  <si>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</si>
  <si>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</si>
  <si>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</si>
  <si>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</si>
  <si>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</si>
  <si>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</si>
  <si>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</si>
  <si>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</si>
  <si>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</si>
  <si>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</si>
  <si>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</si>
  <si>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</si>
  <si>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</si>
  <si>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</si>
  <si>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</si>
  <si>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</si>
  <si>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</si>
  <si>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</si>
  <si>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</si>
  <si>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</si>
  <si>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</si>
  <si>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</si>
  <si>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</si>
  <si>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</si>
  <si>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</si>
  <si>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</si>
  <si>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</si>
  <si>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</si>
  <si>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</si>
  <si>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</si>
  <si>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</si>
  <si>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</si>
  <si>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</si>
  <si>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</si>
  <si>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</si>
  <si>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</si>
  <si>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</si>
  <si>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</si>
  <si>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</si>
  <si>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</si>
  <si>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</si>
  <si>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</si>
  <si>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</si>
  <si>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</si>
  <si>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</si>
  <si>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</si>
  <si>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</si>
  <si>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</si>
  <si>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</si>
  <si>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</si>
  <si>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</si>
  <si>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</si>
  <si>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</si>
  <si>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</si>
  <si>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</si>
  <si>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</si>
  <si>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</si>
  <si>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</si>
  <si>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</si>
  <si>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</si>
  <si>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</si>
  <si>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</si>
  <si>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</si>
  <si>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</si>
  <si>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</si>
  <si>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</si>
  <si>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</si>
  <si>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</si>
  <si>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</si>
  <si>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</si>
  <si>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</si>
  <si>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</si>
  <si>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</si>
  <si>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</si>
  <si>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</si>
  <si>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</si>
  <si>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</si>
  <si>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</si>
  <si>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</si>
  <si>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</si>
  <si>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</si>
  <si>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</si>
  <si>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</si>
  <si>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</si>
  <si>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</si>
  <si>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</si>
  <si>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</si>
  <si>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</si>
  <si>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</si>
  <si>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</si>
  <si>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</si>
  <si>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</si>
  <si>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</si>
  <si>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</si>
  <si>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</si>
  <si>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</si>
  <si>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</si>
  <si>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</si>
  <si>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</si>
  <si>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</si>
  <si>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</si>
  <si>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</si>
  <si>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</si>
  <si>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</si>
  <si>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</si>
  <si>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</si>
  <si>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</si>
  <si>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</si>
  <si>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</si>
  <si>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</si>
  <si>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</si>
  <si>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</si>
  <si>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</si>
  <si>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</si>
  <si>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</si>
  <si>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</si>
  <si>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</si>
  <si>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</si>
  <si>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</si>
  <si>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</si>
  <si>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</si>
  <si>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</si>
  <si>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</si>
  <si>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</si>
  <si>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</si>
  <si>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</si>
  <si>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</si>
  <si>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</si>
  <si>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</si>
  <si>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</si>
  <si>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</si>
  <si>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</si>
  <si>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</si>
  <si>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</si>
  <si>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</si>
  <si>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</si>
  <si>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</si>
  <si>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</si>
  <si>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</si>
  <si>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</si>
  <si>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</si>
  <si>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</si>
  <si>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</si>
  <si>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</si>
  <si>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</si>
  <si>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</si>
  <si>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</si>
  <si>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</si>
  <si>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</si>
  <si>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</si>
  <si>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</si>
  <si>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</si>
  <si>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</si>
  <si>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</si>
  <si>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</si>
  <si>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</si>
  <si>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</si>
  <si>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</si>
  <si>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</si>
  <si>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</si>
  <si>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</si>
  <si>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</si>
  <si>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</si>
  <si>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</si>
  <si>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</si>
  <si>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</si>
  <si>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</si>
  <si>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</si>
  <si>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</si>
  <si>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</si>
  <si>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</si>
  <si>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</si>
  <si>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</si>
  <si>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</si>
  <si>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</si>
  <si>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</si>
  <si>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</si>
  <si>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</si>
  <si>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</si>
  <si>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</si>
  <si>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</si>
  <si>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</si>
  <si>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</si>
  <si>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</si>
  <si>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</si>
  <si>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</si>
  <si>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</si>
  <si>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</si>
  <si>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</si>
  <si>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</si>
  <si>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</si>
  <si>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</si>
  <si>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</si>
  <si>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</si>
  <si>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</si>
  <si>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</si>
  <si>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</si>
  <si>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</si>
  <si>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</si>
  <si>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</si>
  <si>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</si>
  <si>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</si>
  <si>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</si>
  <si>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</si>
  <si>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</si>
  <si>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</si>
  <si>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</si>
  <si>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</si>
  <si>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</si>
  <si>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</si>
  <si>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</si>
  <si>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</si>
  <si>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</si>
  <si>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</si>
  <si>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</si>
  <si>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</si>
  <si>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</si>
  <si>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</si>
  <si>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</si>
  <si>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</si>
  <si>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</si>
  <si>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</si>
  <si>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</si>
  <si>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</si>
  <si>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</si>
  <si>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</si>
  <si>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</si>
  <si>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</si>
  <si>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</si>
  <si>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</si>
  <si>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</si>
  <si>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</si>
  <si>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</si>
  <si>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</si>
  <si>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</si>
  <si>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</si>
  <si>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</si>
  <si>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</si>
  <si>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</si>
  <si>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</si>
  <si>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</si>
  <si>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</si>
  <si>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</si>
  <si>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</si>
  <si>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</si>
  <si>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</si>
  <si>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</si>
  <si>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</si>
  <si>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</si>
  <si>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</si>
  <si>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</si>
  <si>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</si>
  <si>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</si>
  <si>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</si>
  <si>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</si>
  <si>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</si>
  <si>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</si>
  <si>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</si>
  <si>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</si>
  <si>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</si>
  <si>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</si>
  <si>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</si>
  <si>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</si>
  <si>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</si>
  <si>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</si>
  <si>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</si>
  <si>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</si>
  <si>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</si>
  <si>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</si>
  <si>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</si>
  <si>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</si>
  <si>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</si>
  <si>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</si>
  <si>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</si>
  <si>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</si>
  <si>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</si>
  <si>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</si>
  <si>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</si>
  <si>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</si>
  <si>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</si>
  <si>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</si>
  <si>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</si>
  <si>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</si>
  <si>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</si>
  <si>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</si>
  <si>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</si>
  <si>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</si>
  <si>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</si>
  <si>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</si>
  <si>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</si>
  <si>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</si>
  <si>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</si>
  <si>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</si>
  <si>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</si>
  <si>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</si>
  <si>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</si>
  <si>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</si>
  <si>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</si>
  <si>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</si>
  <si>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</si>
  <si>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</si>
  <si>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</si>
  <si>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</si>
  <si>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</si>
  <si>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</si>
  <si>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</si>
  <si>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</si>
  <si>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</si>
  <si>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</si>
  <si>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</si>
  <si>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</si>
  <si>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</si>
  <si>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</si>
  <si>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</si>
  <si>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</si>
  <si>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</si>
  <si>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</si>
  <si>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</si>
  <si>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</si>
  <si>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</si>
  <si>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</si>
  <si>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</si>
  <si>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</si>
  <si>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</si>
  <si>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</si>
  <si>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</si>
  <si>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</si>
  <si>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</si>
  <si>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</si>
  <si>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</si>
  <si>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</si>
  <si>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</si>
  <si>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</si>
  <si>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</si>
  <si>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</si>
  <si>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</si>
  <si>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</si>
  <si>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</si>
  <si>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</si>
  <si>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</si>
  <si>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</si>
  <si>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</si>
  <si>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</si>
  <si>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</si>
  <si>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</si>
  <si>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</si>
  <si>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</si>
  <si>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</si>
  <si>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</si>
  <si>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</si>
  <si>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</si>
  <si>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</si>
  <si>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</si>
  <si>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</si>
  <si>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</si>
  <si>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</si>
  <si>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</si>
  <si>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</si>
  <si>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</si>
  <si>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</si>
  <si>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</si>
  <si>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</si>
  <si>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</si>
  <si>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</si>
  <si>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</si>
  <si>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</si>
  <si>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</si>
  <si>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</si>
  <si>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</si>
  <si>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</si>
  <si>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</si>
  <si>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</si>
  <si>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</si>
  <si>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</si>
  <si>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</si>
  <si>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</si>
  <si>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</si>
  <si>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</si>
  <si>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</si>
  <si>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</si>
  <si>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</si>
  <si>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</si>
  <si>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</si>
  <si>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</si>
  <si>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</si>
  <si>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</si>
  <si>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</si>
  <si>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</si>
  <si>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</si>
  <si>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</si>
  <si>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</si>
  <si>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</si>
  <si>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</si>
  <si>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</si>
  <si>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</si>
  <si>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</si>
  <si>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</si>
  <si>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</si>
  <si>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</si>
  <si>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</si>
  <si>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</si>
  <si>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</si>
  <si>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</si>
  <si>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</si>
  <si>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</si>
  <si>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</si>
  <si>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</si>
  <si>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</si>
  <si>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</si>
  <si>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</si>
  <si>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</si>
  <si>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</si>
  <si>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</si>
  <si>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</si>
  <si>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</si>
  <si>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</si>
  <si>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</si>
  <si>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</si>
  <si>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</si>
  <si>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</si>
  <si>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</si>
  <si>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</si>
  <si>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</si>
  <si>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</si>
  <si>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</si>
  <si>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</si>
  <si>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</si>
  <si>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</si>
  <si>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</si>
  <si>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</si>
  <si>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</si>
  <si>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</si>
  <si>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</si>
  <si>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</si>
  <si>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</si>
  <si>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</si>
  <si>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</si>
  <si>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</si>
  <si>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</si>
  <si>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</si>
  <si>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</si>
  <si>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</si>
  <si>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</si>
  <si>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</si>
  <si>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</si>
  <si>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</si>
  <si>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</si>
  <si>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</si>
  <si>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</si>
  <si>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</si>
  <si>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</si>
  <si>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</si>
  <si>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</si>
  <si>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</si>
  <si>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</si>
  <si>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</si>
  <si>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</si>
  <si>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</si>
  <si>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</si>
  <si>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</si>
  <si>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</si>
  <si>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</si>
  <si>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</si>
  <si>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</si>
  <si>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</si>
  <si>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</si>
  <si>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</si>
  <si>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</si>
  <si>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</si>
  <si>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</si>
  <si>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</si>
  <si>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</si>
  <si>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</si>
  <si>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</si>
  <si>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</si>
  <si>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</si>
  <si>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</si>
  <si>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</si>
  <si>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</si>
  <si>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</si>
  <si>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</si>
  <si>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</si>
  <si>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</si>
  <si>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</si>
  <si>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</si>
  <si>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</si>
  <si>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</si>
  <si>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</si>
  <si>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</si>
  <si>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</si>
  <si>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</si>
  <si>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</si>
  <si>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</si>
  <si>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</si>
  <si>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</si>
  <si>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</si>
  <si>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</si>
  <si>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</si>
  <si>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</si>
  <si>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</si>
  <si>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</si>
  <si>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</si>
  <si>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</si>
  <si>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</si>
  <si>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</si>
  <si>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</si>
  <si>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</si>
  <si>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</si>
  <si>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</si>
  <si>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</si>
  <si>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</si>
  <si>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</si>
  <si>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</si>
  <si>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</si>
  <si>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</si>
  <si>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</si>
  <si>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</si>
  <si>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</si>
  <si>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</si>
  <si>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</si>
  <si>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</si>
  <si>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</si>
  <si>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</si>
  <si>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</si>
  <si>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</si>
  <si>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</si>
  <si>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</si>
  <si>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</si>
  <si>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</si>
  <si>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</si>
  <si>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</si>
  <si>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</si>
  <si>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</si>
  <si>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</si>
  <si>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</si>
  <si>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</si>
  <si>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</si>
  <si>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</si>
  <si>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</si>
  <si>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</si>
  <si>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</si>
  <si>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</si>
  <si>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</si>
  <si>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</si>
  <si>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</si>
  <si>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</si>
  <si>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</si>
  <si>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</si>
  <si>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</si>
  <si>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</si>
  <si>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</si>
  <si>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</si>
  <si>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</si>
  <si>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</si>
  <si>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</si>
  <si>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</si>
  <si>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</si>
  <si>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</si>
  <si>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</si>
  <si>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</si>
  <si>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</si>
  <si>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</si>
  <si>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</si>
  <si>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</si>
  <si>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</si>
  <si>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</si>
  <si>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</si>
  <si>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</si>
  <si>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</si>
  <si>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</si>
  <si>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</si>
  <si>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</si>
  <si>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</si>
  <si>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</si>
  <si>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</si>
  <si>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</si>
  <si>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</si>
  <si>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</si>
  <si>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</si>
  <si>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</si>
  <si>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</si>
  <si>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</si>
  <si>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</si>
  <si>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</si>
  <si>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</si>
  <si>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</si>
  <si>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</si>
  <si>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</si>
  <si>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</si>
  <si>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</si>
  <si>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</si>
  <si>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</si>
  <si>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</si>
  <si>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</si>
  <si>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</si>
  <si>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</si>
  <si>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</si>
  <si>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</si>
  <si>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</si>
  <si>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</si>
  <si>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</si>
  <si>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</si>
  <si>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</si>
  <si>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</si>
  <si>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</si>
  <si>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</si>
  <si>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</si>
  <si>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</si>
  <si>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</si>
  <si>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</si>
  <si>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</si>
  <si>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</si>
  <si>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</si>
  <si>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</si>
  <si>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</si>
  <si>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</si>
  <si>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</si>
  <si>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</si>
  <si>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</si>
  <si>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</si>
  <si>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</si>
  <si>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</si>
  <si>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</si>
  <si>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</si>
  <si>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</si>
  <si>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</si>
  <si>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</si>
  <si>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</si>
  <si>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</si>
  <si>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</si>
  <si>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</si>
  <si>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</si>
  <si>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</si>
  <si>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</si>
  <si>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</si>
  <si>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</si>
  <si>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</si>
  <si>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</si>
  <si>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</si>
  <si>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</si>
  <si>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</si>
  <si>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</si>
  <si>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</si>
  <si>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</si>
  <si>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</si>
  <si>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</si>
  <si>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</si>
  <si>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</si>
  <si>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</si>
  <si>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</si>
  <si>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</si>
  <si>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</si>
  <si>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</si>
  <si>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</si>
  <si>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</si>
  <si>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</si>
  <si>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</si>
  <si>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</si>
  <si>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</si>
  <si>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</si>
  <si>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</si>
  <si>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</si>
  <si>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</si>
  <si>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</si>
  <si>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</si>
  <si>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</si>
  <si>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</si>
  <si>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</si>
  <si>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</si>
  <si>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</si>
  <si>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</si>
  <si>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</si>
  <si>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</si>
  <si>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</si>
  <si>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</si>
  <si>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</si>
  <si>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</si>
  <si>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</si>
  <si>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</si>
  <si>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</si>
  <si>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</si>
  <si>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</si>
  <si>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</si>
  <si>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</si>
  <si>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</si>
  <si>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</si>
  <si>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</si>
  <si>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</si>
  <si>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</si>
  <si>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</si>
  <si>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</si>
  <si>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</si>
  <si>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</si>
  <si>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</si>
  <si>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</si>
  <si>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</si>
  <si>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</si>
  <si>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</si>
  <si>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</si>
  <si>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</si>
  <si>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</si>
  <si>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</si>
  <si>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</si>
  <si>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</si>
  <si>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</si>
  <si>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</si>
  <si>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</si>
  <si>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</si>
  <si>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</si>
  <si>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</si>
  <si>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</si>
  <si>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</si>
  <si>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</si>
  <si>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</si>
  <si>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</si>
  <si>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</si>
  <si>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</si>
  <si>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</si>
  <si>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</si>
  <si>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</si>
  <si>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</si>
  <si>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</si>
  <si>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</si>
  <si>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</si>
  <si>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</si>
  <si>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</si>
  <si>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</si>
  <si>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</si>
  <si>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</si>
  <si>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</si>
  <si>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</si>
  <si>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</si>
  <si>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</si>
  <si>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</si>
  <si>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</si>
  <si>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</si>
  <si>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</si>
  <si>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</si>
  <si>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</si>
  <si>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</si>
  <si>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</si>
  <si>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</si>
  <si>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</si>
  <si>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</si>
  <si>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</si>
  <si>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</si>
  <si>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</si>
  <si>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</si>
  <si>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</si>
  <si>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</si>
  <si>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</si>
  <si>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</si>
  <si>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</si>
  <si>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</si>
  <si>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</si>
  <si>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</si>
  <si>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</si>
  <si>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</si>
  <si>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</si>
  <si>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</si>
  <si>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</si>
  <si>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</si>
  <si>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</si>
  <si>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</si>
  <si>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</si>
  <si>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</si>
  <si>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</si>
  <si>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</si>
  <si>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</si>
  <si>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</si>
  <si>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</si>
  <si>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</si>
  <si>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</si>
  <si>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</si>
  <si>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</si>
  <si>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</si>
  <si>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</si>
  <si>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</si>
  <si>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</si>
  <si>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</si>
  <si>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</si>
  <si>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</si>
  <si>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</si>
  <si>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</si>
  <si>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</si>
  <si>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</si>
  <si>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</si>
  <si>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</si>
  <si>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</si>
  <si>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</si>
  <si>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</si>
  <si>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</si>
  <si>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</si>
  <si>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</si>
  <si>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</si>
  <si>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</si>
  <si>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</si>
  <si>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</si>
  <si>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</si>
  <si>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</si>
  <si>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</si>
  <si>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</si>
  <si>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</si>
  <si>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</si>
  <si>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</si>
  <si>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</si>
  <si>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</si>
  <si>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</si>
  <si>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</si>
  <si>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</si>
  <si>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</si>
  <si>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</si>
  <si>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</si>
  <si>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</si>
  <si>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</si>
  <si>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</si>
  <si>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</si>
  <si>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</si>
  <si>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</si>
  <si>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</si>
  <si>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</si>
  <si>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</si>
  <si>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</si>
  <si>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</si>
  <si>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</si>
  <si>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</si>
  <si>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</si>
  <si>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</si>
  <si>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</si>
  <si>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</si>
  <si>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</si>
  <si>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</si>
  <si>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</si>
  <si>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</si>
  <si>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</si>
  <si>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</si>
  <si>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</si>
  <si>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</si>
  <si>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</si>
  <si>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</si>
  <si>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</si>
  <si>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</si>
  <si>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</si>
  <si>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</si>
  <si>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</si>
  <si>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</si>
  <si>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</si>
  <si>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</si>
  <si>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</si>
  <si>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</si>
  <si>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</si>
  <si>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</si>
  <si>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</si>
  <si>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</si>
  <si>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</si>
  <si>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</si>
  <si>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</si>
  <si>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</si>
  <si>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</si>
  <si>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</si>
  <si>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</si>
  <si>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</si>
  <si>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</si>
  <si>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</si>
  <si>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</si>
  <si>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</si>
  <si>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</si>
  <si>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</si>
  <si>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</si>
  <si>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</si>
  <si>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</si>
  <si>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</si>
  <si>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</si>
  <si>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</si>
  <si>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</si>
  <si>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</si>
  <si>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</si>
  <si>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</si>
  <si>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</si>
  <si>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</si>
  <si>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</si>
  <si>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</si>
  <si>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</si>
  <si>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</si>
  <si>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</si>
  <si>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</si>
  <si>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</si>
  <si>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</si>
  <si>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</si>
  <si>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</si>
  <si>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</si>
  <si>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</si>
  <si>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</si>
  <si>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</si>
  <si>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</si>
  <si>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</si>
  <si>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</si>
  <si>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</si>
  <si>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</si>
  <si>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</si>
  <si>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</si>
  <si>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</si>
  <si>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</si>
  <si>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</si>
  <si>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</si>
  <si>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</si>
  <si>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</si>
  <si>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</si>
  <si>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</si>
  <si>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</si>
  <si>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</si>
  <si>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</si>
  <si>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</si>
  <si>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</si>
  <si>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</si>
  <si>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</si>
  <si>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</si>
  <si>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</si>
  <si>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</si>
  <si>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</si>
  <si>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</si>
  <si>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</si>
  <si>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</si>
  <si>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</si>
  <si>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</si>
  <si>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</si>
  <si>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</si>
  <si>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</si>
  <si>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</si>
  <si>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</si>
  <si>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</si>
  <si>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</si>
  <si>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</si>
  <si>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</si>
  <si>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</si>
  <si>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</si>
  <si>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</si>
  <si>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</si>
  <si>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</si>
  <si>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</si>
  <si>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</si>
  <si>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</si>
  <si>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</si>
  <si>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</si>
  <si>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</si>
  <si>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</si>
  <si>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</si>
  <si>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</si>
  <si>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</si>
  <si>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</si>
  <si>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</si>
  <si>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</si>
  <si>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</si>
  <si>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</si>
  <si>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</si>
  <si>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</si>
  <si>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</si>
  <si>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</si>
  <si>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</si>
  <si>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</si>
  <si>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</si>
  <si>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</si>
  <si>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</si>
  <si>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</si>
  <si>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</si>
  <si>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</si>
  <si>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</si>
  <si>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</si>
  <si>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</si>
  <si>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</si>
  <si>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</si>
  <si>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</si>
  <si>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</si>
  <si>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</si>
  <si>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</si>
  <si>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</si>
  <si>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</si>
  <si>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</si>
  <si>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</si>
  <si>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</si>
  <si>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</si>
  <si>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</si>
  <si>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</si>
  <si>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</si>
  <si>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</si>
  <si>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</si>
  <si>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</si>
  <si>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</si>
  <si>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</si>
  <si>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</si>
  <si>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</si>
  <si>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</si>
  <si>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</si>
  <si>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</si>
  <si>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</si>
  <si>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</si>
  <si>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</si>
  <si>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</si>
  <si>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</si>
  <si>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</si>
  <si>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</si>
  <si>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</si>
  <si>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</si>
  <si>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</si>
  <si>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</si>
  <si>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</si>
  <si>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</si>
  <si>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</si>
  <si>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</si>
  <si>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</si>
  <si>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</si>
  <si>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</si>
  <si>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</si>
  <si>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</si>
  <si>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</si>
  <si>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</si>
  <si>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</si>
  <si>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</si>
  <si>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</si>
  <si>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</si>
  <si>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</si>
  <si>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</si>
  <si>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</si>
  <si>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</si>
  <si>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</si>
  <si>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</si>
  <si>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</si>
  <si>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</si>
  <si>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</si>
  <si>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</si>
  <si>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</si>
  <si>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</si>
  <si>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</si>
  <si>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</si>
  <si>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</si>
  <si>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</si>
  <si>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</si>
  <si>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</si>
  <si>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</si>
  <si>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</si>
  <si>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</si>
  <si>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</si>
  <si>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</si>
  <si>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</si>
  <si>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</si>
  <si>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</si>
  <si>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</si>
  <si>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</si>
  <si>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</si>
  <si>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</si>
  <si>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</si>
  <si>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</si>
  <si>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</si>
  <si>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</si>
  <si>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</si>
  <si>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</si>
  <si>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</si>
  <si>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</si>
  <si>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</si>
  <si>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</si>
  <si>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</si>
  <si>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</si>
  <si>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</si>
  <si>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</si>
  <si>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</si>
  <si>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</si>
  <si>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</si>
  <si>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</si>
  <si>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</si>
  <si>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</si>
  <si>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</si>
  <si>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</si>
  <si>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</si>
  <si>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</si>
  <si>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</si>
  <si>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</si>
  <si>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</si>
  <si>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</si>
  <si>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</si>
  <si>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</si>
  <si>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</si>
  <si>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</si>
  <si>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</si>
  <si>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</si>
  <si>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</si>
  <si>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</si>
  <si>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</si>
  <si>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</si>
  <si>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</si>
  <si>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</si>
  <si>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</si>
  <si>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</si>
  <si>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</si>
  <si>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</si>
  <si>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</si>
  <si>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</si>
  <si>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</si>
  <si>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</si>
  <si>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</si>
  <si>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</si>
  <si>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</si>
  <si>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</si>
  <si>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</si>
  <si>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</si>
  <si>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</si>
  <si>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</si>
  <si>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</si>
  <si>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</si>
  <si>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</si>
  <si>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</si>
  <si>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</si>
  <si>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</si>
  <si>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</si>
  <si>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</si>
  <si>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</si>
  <si>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</si>
  <si>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</si>
  <si>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</si>
  <si>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</si>
  <si>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</si>
  <si>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</si>
  <si>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</si>
  <si>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</si>
  <si>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</si>
  <si>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</si>
  <si>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</si>
  <si>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</si>
  <si>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</si>
  <si>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</si>
  <si>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</si>
  <si>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</si>
  <si>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</si>
  <si>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</si>
  <si>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</si>
  <si>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</si>
  <si>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</si>
  <si>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</si>
  <si>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</si>
  <si>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</si>
  <si>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</si>
  <si>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</si>
  <si>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</si>
  <si>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</si>
  <si>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</si>
  <si>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</si>
  <si>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</si>
  <si>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</si>
  <si>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</si>
  <si>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</si>
  <si>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</si>
  <si>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</si>
  <si>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</si>
  <si>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</si>
  <si>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</si>
  <si>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</si>
  <si>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</si>
  <si>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</si>
  <si>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</si>
  <si>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</si>
  <si>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</si>
  <si>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</si>
  <si>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</si>
  <si>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</si>
  <si>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</si>
  <si>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</si>
  <si>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</si>
  <si>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</si>
  <si>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</si>
  <si>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</si>
  <si>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</si>
  <si>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</si>
  <si>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</si>
  <si>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</si>
  <si>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</si>
  <si>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</si>
  <si>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</si>
  <si>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</si>
  <si>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</si>
  <si>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</si>
  <si>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</si>
  <si>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</si>
  <si>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</si>
  <si>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</si>
  <si>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</si>
  <si>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</si>
  <si>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</si>
  <si>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</si>
  <si>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</si>
  <si>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</si>
  <si>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</si>
  <si>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</si>
  <si>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</si>
  <si>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</si>
  <si>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</si>
  <si>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</si>
  <si>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</si>
  <si>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</si>
  <si>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</si>
  <si>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</si>
  <si>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</si>
  <si>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</si>
  <si>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</si>
  <si>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</si>
  <si>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</si>
  <si>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</si>
  <si>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</si>
  <si>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</si>
  <si>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</si>
  <si>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</si>
  <si>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</si>
  <si>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</si>
  <si>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</si>
  <si>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</si>
  <si>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</si>
  <si>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</si>
  <si>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</si>
  <si>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</si>
  <si>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</si>
  <si>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</si>
  <si>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</si>
  <si>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</si>
  <si>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</si>
  <si>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</si>
  <si>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</si>
  <si>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</si>
  <si>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</si>
  <si>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</si>
  <si>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</si>
  <si>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</si>
  <si>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</si>
  <si>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</si>
  <si>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</si>
  <si>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</si>
  <si>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</si>
  <si>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</si>
  <si>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</si>
  <si>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</si>
  <si>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</si>
  <si>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</si>
  <si>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</si>
  <si>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</si>
  <si>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</si>
  <si>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</si>
  <si>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</si>
  <si>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</si>
  <si>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</si>
  <si>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</si>
  <si>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</si>
  <si>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</si>
  <si>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</si>
  <si>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</si>
  <si>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</si>
  <si>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</si>
  <si>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</si>
  <si>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</si>
  <si>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</si>
  <si>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</si>
  <si>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</si>
  <si>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</si>
  <si>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</si>
  <si>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</si>
  <si>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</si>
  <si>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</si>
  <si>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</si>
  <si>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</si>
  <si>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</si>
  <si>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</si>
  <si>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</si>
  <si>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</si>
  <si>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</si>
  <si>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</si>
  <si>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</si>
  <si>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</si>
  <si>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</si>
  <si>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</si>
  <si>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</si>
  <si>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</si>
  <si>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</si>
  <si>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</si>
  <si>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</si>
  <si>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</si>
  <si>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</si>
  <si>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</si>
  <si>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</si>
  <si>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</si>
  <si>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</si>
  <si>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</si>
  <si>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</si>
  <si>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</si>
  <si>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</si>
  <si>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</si>
  <si>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</si>
  <si>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</si>
  <si>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</si>
  <si>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</si>
  <si>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</si>
  <si>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</si>
  <si>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</si>
  <si>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</si>
  <si>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</si>
  <si>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</si>
  <si>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</si>
  <si>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</si>
  <si>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</si>
  <si>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</si>
  <si>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</si>
  <si>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</si>
  <si>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</si>
  <si>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</si>
  <si>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</si>
  <si>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</si>
  <si>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</si>
  <si>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</si>
  <si>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</si>
  <si>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</si>
  <si>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</si>
  <si>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</si>
  <si>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</si>
  <si>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</si>
  <si>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</si>
  <si>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</si>
  <si>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</si>
  <si>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</si>
  <si>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</si>
  <si>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</si>
  <si>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</si>
  <si>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</si>
  <si>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</si>
  <si>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</si>
  <si>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</si>
  <si>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</si>
  <si>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</si>
  <si>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</si>
  <si>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</si>
  <si>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</si>
  <si>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</si>
  <si>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</si>
  <si>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</si>
  <si>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</si>
  <si>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</si>
  <si>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</si>
  <si>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</si>
  <si>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</si>
  <si>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</si>
  <si>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</si>
  <si>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</si>
  <si>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</si>
  <si>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</si>
  <si>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</si>
  <si>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</si>
  <si>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</si>
  <si>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</si>
  <si>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</si>
  <si>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</si>
  <si>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</si>
  <si>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</si>
  <si>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</si>
  <si>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</si>
  <si>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</si>
  <si>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</si>
  <si>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</si>
  <si>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</si>
  <si>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</si>
  <si>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</si>
  <si>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</si>
  <si>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</si>
  <si>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</si>
  <si>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</si>
  <si>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</si>
  <si>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</si>
  <si>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</si>
  <si>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</si>
  <si>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</si>
  <si>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</si>
  <si>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</si>
  <si>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</si>
  <si>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</si>
  <si>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</si>
  <si>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</si>
  <si>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</si>
  <si>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</si>
  <si>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</si>
  <si>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</si>
  <si>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</si>
  <si>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</si>
  <si>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</si>
  <si>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</si>
  <si>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</si>
  <si>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</si>
  <si>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</si>
  <si>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</si>
  <si>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</si>
  <si>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</si>
  <si>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</si>
  <si>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</si>
  <si>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</si>
  <si>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</si>
  <si>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</si>
  <si>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</si>
  <si>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</si>
  <si>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</si>
  <si>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</si>
  <si>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</si>
  <si>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</si>
  <si>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</si>
  <si>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</si>
  <si>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</si>
  <si>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</si>
  <si>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</si>
  <si>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</si>
  <si>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</si>
  <si>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</si>
  <si>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</si>
  <si>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</si>
  <si>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</si>
  <si>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</si>
  <si>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</si>
  <si>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</si>
  <si>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</si>
  <si>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</si>
  <si>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</si>
  <si>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</si>
  <si>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</si>
  <si>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</si>
  <si>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</si>
  <si>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</si>
  <si>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</si>
  <si>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</si>
  <si>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</si>
  <si>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</si>
  <si>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</si>
  <si>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</si>
  <si>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</si>
  <si>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</si>
  <si>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</si>
  <si>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</si>
  <si>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</si>
  <si>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</si>
  <si>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</si>
  <si>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</si>
  <si>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</si>
  <si>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</si>
  <si>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</si>
  <si>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</si>
  <si>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</si>
  <si>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</si>
  <si>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</si>
  <si>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</si>
  <si>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</si>
  <si>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</si>
  <si>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</si>
  <si>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</si>
  <si>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</si>
  <si>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</si>
  <si>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</si>
  <si>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</si>
  <si>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</si>
  <si>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</si>
  <si>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</si>
  <si>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</si>
  <si>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</si>
  <si>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</si>
  <si>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</si>
  <si>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</si>
  <si>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</si>
  <si>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</si>
  <si>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</si>
  <si>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</si>
  <si>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</si>
  <si>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</si>
  <si>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</si>
  <si>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</si>
  <si>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</si>
  <si>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</si>
  <si>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</si>
  <si>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</si>
  <si>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</si>
  <si>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</si>
  <si>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</si>
  <si>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</si>
  <si>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</si>
  <si>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</si>
  <si>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</si>
  <si>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</si>
  <si>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</si>
  <si>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</si>
  <si>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</si>
  <si>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</si>
  <si>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</si>
  <si>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</si>
  <si>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</si>
  <si>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</si>
  <si>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</si>
  <si>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</si>
  <si>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</si>
  <si>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</si>
  <si>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</si>
  <si>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</si>
  <si>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</si>
  <si>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</si>
  <si>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</si>
  <si>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</si>
  <si>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</si>
  <si>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</si>
  <si>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</si>
  <si>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</si>
  <si>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</si>
  <si>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</si>
  <si>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</si>
  <si>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</si>
  <si>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</si>
  <si>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</si>
  <si>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</si>
  <si>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</si>
  <si>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</si>
  <si>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</si>
  <si>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</si>
  <si>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</si>
  <si>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</si>
  <si>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</si>
  <si>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</si>
  <si>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</si>
  <si>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</si>
  <si>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</si>
  <si>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</si>
  <si>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</si>
  <si>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</si>
  <si>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</si>
  <si>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</si>
  <si>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</si>
  <si>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</si>
  <si>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</si>
  <si>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</si>
  <si>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</si>
  <si>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</si>
  <si>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</si>
  <si>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</si>
  <si>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</si>
  <si>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</si>
  <si>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</si>
  <si>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</si>
  <si>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</si>
  <si>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</si>
  <si>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</si>
  <si>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</si>
  <si>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</si>
  <si>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</si>
  <si>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</si>
  <si>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</si>
  <si>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</si>
  <si>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</si>
  <si>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</si>
  <si>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</si>
  <si>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</si>
  <si>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</si>
  <si>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</si>
  <si>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</si>
  <si>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</si>
  <si>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</si>
  <si>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</si>
  <si>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</si>
  <si>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</si>
  <si>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</si>
  <si>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</si>
  <si>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</si>
  <si>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</si>
  <si>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</si>
  <si>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</si>
  <si>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</si>
  <si>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</si>
  <si>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</si>
  <si>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</si>
  <si>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</si>
  <si>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</si>
  <si>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</si>
  <si>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</si>
  <si>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</si>
  <si>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</si>
  <si>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</si>
  <si>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</si>
  <si>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</si>
  <si>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</si>
  <si>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</si>
  <si>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</si>
  <si>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</si>
  <si>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</si>
  <si>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</si>
  <si>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</si>
  <si>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</si>
  <si>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</si>
  <si>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</si>
  <si>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</si>
  <si>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</si>
  <si>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</si>
  <si>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</si>
  <si>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</si>
  <si>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</si>
  <si>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</si>
  <si>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</si>
  <si>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</si>
  <si>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</si>
  <si>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</si>
  <si>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</si>
  <si>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</si>
  <si>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</si>
  <si>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</si>
  <si>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</si>
  <si>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</si>
  <si>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</si>
  <si>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</si>
  <si>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</si>
  <si>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</si>
  <si>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</si>
  <si>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</si>
  <si>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</si>
  <si>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</si>
  <si>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</si>
  <si>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</si>
  <si>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</si>
  <si>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</si>
  <si>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</si>
  <si>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</si>
  <si>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</si>
  <si>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</si>
  <si>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</si>
  <si>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</si>
  <si>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</si>
  <si>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</si>
  <si>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</si>
  <si>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</si>
  <si>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</si>
  <si>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</si>
  <si>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</si>
  <si>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</si>
  <si>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</si>
  <si>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</si>
  <si>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</si>
  <si>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</si>
  <si>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</si>
  <si>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</si>
  <si>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</si>
  <si>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</si>
  <si>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</si>
  <si>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</si>
  <si>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</si>
  <si>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</si>
  <si>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</si>
  <si>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</si>
  <si>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</si>
  <si>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</si>
  <si>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</si>
  <si>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</si>
  <si>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</si>
  <si>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</si>
  <si>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</si>
  <si>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</si>
  <si>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</si>
  <si>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</si>
  <si>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</si>
  <si>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</si>
  <si>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</si>
  <si>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</si>
  <si>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</si>
  <si>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</si>
  <si>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</si>
  <si>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</si>
  <si>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</si>
  <si>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</si>
  <si>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</si>
  <si>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</si>
  <si>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</si>
  <si>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</si>
  <si>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</si>
  <si>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</si>
  <si>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</si>
  <si>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</si>
  <si>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</si>
  <si>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</si>
  <si>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</si>
  <si>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</si>
  <si>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</si>
  <si>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</si>
  <si>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</si>
  <si>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</si>
  <si>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</si>
  <si>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</si>
  <si>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</si>
  <si>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</si>
  <si>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</si>
  <si>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</si>
  <si>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</si>
  <si>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</si>
  <si>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</si>
  <si>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</si>
  <si>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</si>
  <si>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</si>
  <si>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</si>
  <si>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</si>
  <si>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</si>
  <si>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</si>
  <si>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</si>
  <si>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</si>
  <si>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</si>
  <si>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</si>
  <si>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</si>
  <si>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</si>
  <si>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</si>
  <si>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</si>
  <si>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</si>
  <si>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</si>
  <si>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</si>
  <si>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</si>
  <si>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</si>
  <si>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</si>
  <si>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</si>
  <si>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</si>
  <si>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</si>
  <si>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</si>
  <si>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</si>
  <si>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</si>
  <si>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</si>
  <si>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</si>
  <si>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</si>
  <si>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</si>
  <si>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</si>
  <si>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</si>
  <si>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</si>
  <si>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</si>
  <si>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</si>
  <si>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</si>
  <si>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</si>
  <si>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</si>
  <si>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</si>
  <si>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</si>
  <si>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</si>
  <si>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</si>
  <si>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</si>
  <si>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</si>
  <si>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</si>
  <si>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</si>
  <si>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</si>
  <si>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</si>
  <si>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</si>
  <si>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</si>
  <si>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</si>
  <si>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</si>
  <si>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</si>
  <si>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</si>
  <si>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</si>
  <si>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</si>
  <si>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</si>
  <si>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</si>
  <si>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</si>
  <si>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</si>
  <si>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</si>
  <si>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</si>
  <si>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</si>
  <si>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</si>
  <si>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</si>
  <si>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</si>
  <si>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</si>
  <si>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</si>
  <si>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</si>
  <si>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</si>
  <si>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</si>
  <si>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</si>
  <si>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</si>
  <si>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</si>
  <si>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</si>
  <si>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</si>
  <si>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</si>
  <si>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</si>
  <si>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</si>
  <si>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</si>
  <si>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</si>
  <si>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</si>
  <si>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</si>
  <si>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</si>
  <si>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</si>
  <si>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</si>
  <si>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</si>
  <si>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</si>
  <si>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</si>
  <si>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</si>
  <si>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</si>
  <si>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</si>
  <si>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</si>
  <si>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</si>
  <si>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</si>
  <si>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</si>
  <si>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</si>
  <si>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</si>
  <si>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</si>
  <si>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</si>
  <si>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</si>
  <si>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</si>
  <si>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</si>
  <si>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</si>
  <si>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</si>
  <si>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</si>
  <si>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</si>
  <si>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</si>
  <si>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</si>
  <si>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</si>
  <si>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</si>
  <si>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</si>
  <si>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</si>
  <si>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</si>
  <si>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</si>
  <si>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</si>
  <si>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</si>
  <si>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</si>
  <si>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</si>
  <si>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</si>
  <si>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</si>
  <si>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</si>
  <si>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</si>
  <si>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</si>
  <si>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</si>
  <si>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</si>
  <si>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</si>
  <si>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</si>
  <si>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</si>
  <si>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</si>
  <si>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</si>
  <si>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</si>
  <si>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</si>
  <si>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</si>
  <si>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</si>
  <si>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</si>
  <si>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</si>
  <si>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</si>
  <si>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</si>
  <si>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</si>
  <si>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</si>
  <si>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</si>
  <si>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</si>
  <si>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</si>
  <si>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</si>
  <si>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</si>
  <si>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</si>
  <si>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</si>
  <si>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</si>
  <si>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</si>
  <si>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</si>
  <si>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</si>
  <si>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</si>
  <si>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</si>
  <si>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</si>
  <si>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</si>
  <si>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</si>
  <si>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</si>
  <si>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</si>
  <si>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</si>
  <si>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</si>
  <si>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</si>
  <si>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</si>
  <si>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</si>
  <si>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</si>
  <si>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</si>
  <si>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</si>
  <si>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</si>
  <si>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</si>
  <si>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</si>
  <si>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</si>
  <si>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</si>
  <si>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</si>
  <si>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</si>
  <si>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</si>
  <si>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</si>
  <si>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</si>
  <si>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</si>
  <si>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</si>
  <si>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</si>
  <si>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</si>
  <si>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</si>
  <si>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</si>
  <si>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</si>
  <si>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</si>
  <si>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</si>
  <si>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</si>
  <si>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</si>
  <si>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</si>
  <si>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</si>
  <si>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</si>
  <si>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</si>
  <si>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</si>
  <si>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</si>
  <si>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</si>
  <si>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</si>
  <si>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</si>
  <si>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</si>
  <si>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</si>
  <si>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</si>
  <si>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</si>
  <si>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</si>
  <si>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</si>
  <si>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</si>
  <si>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</si>
  <si>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</si>
  <si>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</si>
  <si>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</si>
  <si>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</si>
  <si>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</si>
  <si>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</si>
  <si>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</si>
  <si>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</si>
  <si>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</si>
  <si>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</si>
  <si>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</si>
  <si>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</si>
  <si>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</si>
  <si>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</si>
  <si>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</si>
  <si>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</si>
  <si>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</si>
  <si>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</si>
  <si>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</si>
  <si>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</si>
  <si>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</si>
  <si>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</si>
  <si>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</si>
  <si>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</si>
  <si>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</si>
  <si>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</si>
  <si>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</si>
  <si>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</si>
  <si>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</si>
  <si>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</si>
  <si>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</si>
  <si>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</si>
  <si>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</si>
  <si>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</si>
  <si>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</si>
  <si>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</si>
  <si>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</si>
  <si>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</si>
  <si>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</si>
  <si>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</si>
  <si>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</si>
  <si>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</si>
  <si>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</si>
  <si>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</si>
  <si>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</si>
  <si>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</si>
  <si>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</si>
  <si>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</si>
  <si>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</si>
  <si>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</si>
  <si>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</si>
  <si>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</si>
  <si>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</si>
  <si>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</si>
  <si>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</si>
  <si>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</si>
  <si>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</si>
  <si>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</si>
  <si>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</si>
  <si>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</si>
  <si>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</si>
  <si>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</si>
  <si>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</si>
  <si>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</si>
  <si>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</si>
  <si>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</si>
  <si>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</si>
  <si>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</si>
  <si>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</si>
  <si>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</si>
  <si>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</si>
  <si>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</si>
  <si>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</si>
  <si>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</si>
  <si>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</si>
  <si>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</si>
  <si>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</si>
  <si>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</si>
  <si>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</si>
  <si>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</si>
  <si>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</si>
  <si>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</si>
  <si>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</si>
  <si>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</si>
  <si>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</si>
  <si>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</si>
  <si>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</si>
  <si>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</si>
  <si>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</si>
  <si>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</si>
  <si>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</si>
  <si>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</si>
  <si>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</si>
  <si>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</si>
  <si>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</si>
  <si>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</si>
  <si>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</si>
  <si>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</si>
  <si>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</si>
  <si>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</si>
  <si>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</si>
  <si>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</si>
  <si>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</si>
  <si>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</si>
  <si>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</si>
  <si>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</si>
  <si>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</si>
  <si>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</si>
  <si>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</si>
  <si>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</si>
  <si>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</si>
  <si>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</si>
  <si>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</si>
  <si>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</si>
  <si>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</si>
  <si>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</si>
  <si>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</si>
  <si>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</si>
  <si>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</si>
  <si>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</si>
  <si>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</si>
  <si>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</si>
  <si>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</si>
  <si>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</si>
  <si>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</si>
  <si>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</si>
  <si>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</si>
  <si>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</si>
  <si>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</si>
  <si>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</si>
  <si>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</si>
  <si>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</si>
  <si>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</si>
  <si>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</si>
  <si>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</si>
  <si>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</si>
  <si>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</si>
  <si>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</si>
  <si>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</si>
  <si>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</si>
  <si>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</si>
  <si>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</si>
  <si>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</si>
  <si>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</si>
  <si>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</si>
  <si>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</si>
  <si>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</si>
  <si>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</si>
  <si>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</si>
  <si>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</si>
  <si>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</si>
  <si>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</si>
  <si>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</si>
  <si>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</si>
  <si>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</si>
  <si>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</si>
  <si>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</si>
  <si>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</si>
  <si>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</si>
  <si>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</si>
  <si>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</si>
  <si>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</si>
  <si>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</si>
  <si>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</si>
  <si>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</si>
  <si>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</si>
  <si>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</si>
  <si>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</si>
  <si>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</si>
  <si>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</si>
  <si>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</si>
  <si>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</si>
  <si>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</si>
  <si>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</si>
  <si>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</si>
  <si>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</si>
  <si>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</si>
  <si>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</si>
  <si>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</si>
  <si>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</si>
  <si>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</si>
  <si>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</si>
  <si>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</si>
  <si>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</si>
  <si>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</si>
  <si>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</si>
  <si>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</si>
  <si>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</si>
  <si>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</si>
  <si>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</si>
  <si>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</si>
  <si>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</si>
  <si>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</si>
  <si>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</si>
  <si>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</si>
  <si>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</si>
  <si>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</si>
  <si>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</si>
  <si>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</si>
  <si>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</si>
  <si>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</si>
  <si>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</si>
  <si>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</si>
  <si>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</si>
  <si>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</si>
  <si>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</si>
  <si>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</si>
  <si>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</si>
  <si>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</si>
  <si>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</si>
  <si>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</si>
  <si>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</si>
  <si>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</si>
  <si>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</si>
  <si>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</si>
  <si>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</si>
  <si>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</si>
  <si>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</si>
  <si>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</si>
  <si>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</si>
  <si>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</si>
  <si>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</si>
  <si>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</si>
  <si>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</si>
  <si>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</si>
  <si>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</si>
  <si>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</si>
  <si>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</si>
  <si>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</si>
  <si>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</si>
  <si>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</si>
  <si>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</si>
  <si>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</si>
  <si>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</si>
  <si>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</si>
  <si>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</si>
  <si>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</si>
  <si>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</si>
  <si>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</si>
  <si>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</si>
  <si>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</si>
  <si>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</si>
  <si>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</si>
  <si>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</si>
  <si>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</si>
  <si>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</si>
  <si>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</si>
  <si>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</si>
  <si>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</si>
  <si>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</si>
  <si>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</si>
  <si>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</si>
  <si>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</si>
  <si>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</si>
  <si>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</si>
  <si>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</si>
  <si>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</si>
  <si>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</si>
  <si>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</si>
  <si>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</si>
  <si>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</si>
  <si>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</si>
  <si>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</si>
  <si>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</si>
  <si>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</si>
  <si>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</si>
  <si>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</si>
  <si>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</si>
  <si>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</si>
  <si>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</si>
  <si>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</si>
  <si>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</si>
  <si>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</si>
  <si>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</si>
  <si>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</si>
  <si>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</si>
  <si>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</si>
  <si>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</si>
  <si>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</si>
  <si>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</si>
  <si>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</si>
  <si>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</si>
  <si>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</si>
  <si>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</si>
  <si>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</si>
  <si>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</si>
  <si>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</si>
  <si>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</si>
  <si>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</si>
  <si>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</si>
  <si>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</si>
  <si>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</si>
  <si>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</si>
  <si>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</si>
  <si>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</si>
  <si>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</si>
  <si>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</si>
  <si>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</si>
  <si>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</si>
  <si>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</si>
  <si>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</si>
  <si>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</si>
  <si>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</si>
  <si>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</si>
  <si>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</si>
  <si>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</si>
  <si>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</si>
  <si>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</si>
  <si>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</si>
  <si>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</si>
  <si>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</si>
  <si>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</si>
  <si>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</si>
  <si>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</si>
  <si>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</si>
  <si>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</si>
  <si>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</si>
  <si>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</si>
  <si>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</si>
  <si>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</si>
  <si>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</si>
  <si>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</si>
  <si>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</si>
  <si>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</si>
  <si>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</si>
  <si>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</si>
  <si>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</si>
  <si>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</si>
  <si>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</si>
  <si>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</si>
  <si>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</si>
  <si>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</si>
  <si>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</si>
  <si>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</si>
  <si>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</si>
  <si>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</si>
  <si>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</si>
  <si>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</si>
  <si>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</si>
  <si>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</si>
  <si>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</si>
  <si>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</si>
  <si>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</si>
  <si>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</si>
  <si>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</si>
  <si>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</si>
  <si>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</si>
  <si>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</si>
  <si>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</si>
  <si>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</si>
  <si>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</si>
  <si>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</si>
  <si>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</si>
  <si>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</si>
  <si>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</si>
  <si>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</si>
  <si>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</si>
  <si>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</si>
  <si>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</si>
  <si>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</si>
  <si>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</si>
  <si>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</si>
  <si>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</si>
  <si>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</si>
  <si>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</si>
  <si>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</si>
  <si>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</si>
  <si>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</si>
  <si>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</si>
  <si>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</si>
  <si>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</si>
  <si>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</si>
  <si>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</si>
  <si>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</si>
  <si>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</si>
  <si>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</si>
  <si>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</si>
  <si>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</si>
  <si>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</si>
  <si>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</si>
  <si>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</si>
  <si>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</si>
  <si>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</si>
  <si>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</si>
  <si>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</si>
  <si>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</si>
  <si>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</si>
  <si>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</si>
  <si>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</si>
  <si>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</si>
  <si>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</si>
  <si>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</si>
  <si>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</si>
  <si>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</si>
  <si>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</si>
  <si>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</si>
  <si>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</si>
  <si>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</si>
  <si>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</si>
  <si>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</si>
  <si>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</si>
  <si>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</si>
  <si>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</si>
  <si>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</si>
  <si>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</si>
  <si>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</si>
  <si>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</si>
  <si>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</si>
  <si>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</si>
  <si>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</si>
  <si>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</si>
  <si>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</si>
  <si>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</si>
  <si>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</si>
  <si>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</si>
  <si>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</si>
  <si>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</si>
  <si>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</si>
  <si>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</si>
  <si>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</si>
  <si>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</si>
  <si>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</si>
  <si>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</si>
  <si>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</si>
  <si>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</si>
  <si>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</si>
  <si>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</si>
  <si>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</si>
  <si>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</si>
  <si>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</si>
  <si>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</si>
  <si>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</si>
  <si>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</si>
  <si>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</si>
  <si>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</si>
  <si>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</si>
  <si>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</si>
  <si>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</si>
  <si>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</si>
  <si>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</si>
  <si>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</si>
  <si>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</si>
  <si>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</si>
  <si>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</si>
  <si>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</si>
  <si>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</si>
  <si>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</si>
  <si>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</si>
  <si>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</si>
  <si>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</si>
  <si>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</si>
  <si>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</si>
  <si>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</si>
  <si>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</si>
  <si>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</si>
  <si>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</si>
  <si>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</si>
  <si>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</si>
  <si>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</si>
  <si>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</si>
  <si>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</si>
  <si>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</si>
  <si>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</si>
  <si>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</si>
  <si>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</si>
  <si>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</si>
  <si>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</si>
  <si>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</si>
  <si>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</si>
  <si>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</si>
  <si>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</si>
  <si>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</si>
  <si>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</si>
  <si>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</si>
  <si>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</si>
  <si>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</si>
  <si>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</si>
  <si>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</si>
  <si>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</si>
  <si>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</si>
  <si>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</si>
  <si>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</si>
  <si>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</si>
  <si>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</si>
  <si>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</si>
  <si>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</si>
  <si>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</si>
  <si>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</si>
  <si>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</si>
  <si>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</si>
  <si>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</si>
  <si>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</si>
  <si>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</si>
  <si>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</si>
  <si>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</si>
  <si>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</si>
  <si>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</si>
  <si>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</si>
  <si>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</si>
  <si>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</si>
  <si>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</si>
  <si>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</si>
  <si>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</si>
  <si>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</si>
  <si>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</si>
  <si>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</si>
  <si>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</si>
  <si>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</si>
  <si>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</si>
  <si>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</si>
  <si>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</si>
  <si>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</si>
  <si>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</si>
  <si>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</si>
  <si>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</si>
  <si>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</si>
  <si>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</si>
  <si>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</si>
  <si>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</si>
  <si>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</si>
  <si>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</si>
  <si>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</si>
  <si>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</si>
  <si>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</si>
  <si>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</si>
  <si>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</si>
  <si>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</si>
  <si>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</si>
  <si>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</si>
  <si>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</si>
  <si>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</si>
  <si>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</si>
  <si>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</si>
  <si>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</si>
  <si>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</si>
  <si>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</si>
  <si>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</si>
  <si>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</si>
  <si>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</si>
  <si>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</si>
  <si>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</si>
  <si>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</si>
  <si>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</si>
  <si>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</si>
  <si>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</si>
  <si>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</si>
  <si>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</si>
  <si>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</si>
  <si>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</si>
  <si>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</si>
  <si>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</si>
  <si>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</si>
  <si>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</si>
  <si>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</si>
  <si>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</si>
  <si>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</si>
  <si>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</si>
  <si>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</si>
  <si>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</si>
  <si>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</si>
  <si>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</si>
  <si>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</si>
  <si>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</si>
  <si>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</si>
  <si>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</si>
  <si>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</si>
  <si>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</si>
  <si>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</si>
  <si>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</si>
  <si>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</si>
  <si>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</si>
  <si>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</si>
  <si>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</si>
  <si>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</si>
  <si>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</si>
  <si>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</si>
  <si>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</si>
  <si>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</si>
  <si>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</si>
  <si>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</si>
  <si>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</si>
  <si>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</si>
  <si>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</si>
  <si>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</si>
  <si>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</si>
  <si>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</si>
  <si>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</si>
  <si>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</si>
  <si>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</si>
  <si>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</si>
  <si>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</si>
  <si>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</si>
  <si>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</si>
  <si>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</si>
  <si>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</si>
  <si>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</si>
  <si>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</si>
  <si>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</si>
  <si>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</si>
  <si>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</si>
  <si>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</si>
  <si>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</si>
  <si>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</si>
  <si>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</si>
  <si>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</si>
  <si>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</si>
  <si>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</si>
  <si>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</si>
  <si>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</si>
  <si>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</si>
  <si>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</si>
  <si>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</si>
  <si>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</si>
  <si>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</si>
  <si>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</si>
  <si>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</si>
  <si>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</si>
  <si>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</si>
  <si>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</si>
  <si>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</si>
  <si>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</si>
  <si>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</si>
  <si>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</si>
  <si>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</si>
  <si>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</si>
  <si>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</si>
  <si>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</si>
  <si>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</si>
  <si>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</si>
  <si>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</si>
  <si>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</si>
  <si>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</si>
  <si>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</si>
  <si>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</si>
  <si>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</si>
  <si>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</si>
  <si>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</si>
  <si>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</si>
  <si>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</si>
  <si>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</si>
  <si>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</si>
  <si>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</si>
  <si>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</si>
  <si>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</si>
  <si>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</si>
  <si>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</si>
  <si>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</si>
  <si>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</si>
  <si>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</si>
  <si>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</si>
  <si>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</si>
  <si>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</si>
  <si>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</si>
  <si>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</si>
  <si>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</si>
  <si>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</si>
  <si>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</si>
  <si>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</si>
  <si>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</si>
  <si>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</si>
  <si>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</si>
  <si>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</si>
  <si>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</si>
  <si>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</si>
  <si>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</si>
  <si>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</si>
  <si>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</si>
  <si>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</si>
  <si>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</si>
  <si>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</si>
  <si>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</si>
  <si>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</si>
  <si>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</si>
  <si>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</si>
  <si>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</si>
  <si>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</si>
  <si>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</si>
  <si>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</si>
  <si>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</si>
  <si>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</si>
  <si>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</si>
  <si>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</si>
  <si>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</si>
  <si>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</si>
  <si>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</si>
  <si>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</si>
  <si>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</si>
  <si>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</si>
  <si>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</si>
  <si>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</si>
  <si>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</si>
  <si>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</si>
  <si>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</si>
  <si>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</si>
  <si>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</si>
  <si>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</si>
  <si>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</si>
  <si>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</si>
  <si>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</si>
  <si>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</si>
  <si>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</si>
  <si>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</si>
  <si>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</si>
  <si>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</si>
  <si>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</si>
  <si>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</si>
  <si>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</si>
  <si>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</si>
  <si>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</si>
  <si>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</si>
  <si>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</si>
  <si>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</si>
  <si>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</si>
  <si>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</si>
  <si>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</si>
  <si>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</si>
  <si>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</si>
  <si>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</si>
  <si>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</si>
  <si>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</si>
  <si>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</si>
  <si>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</si>
  <si>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</si>
  <si>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</si>
  <si>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</si>
  <si>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</si>
  <si>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</si>
  <si>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</si>
  <si>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</si>
  <si>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</si>
  <si>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</si>
  <si>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</si>
  <si>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</si>
  <si>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</si>
  <si>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</si>
  <si>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</si>
  <si>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</si>
  <si>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</si>
  <si>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</si>
  <si>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</si>
  <si>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</si>
  <si>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</si>
  <si>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</si>
  <si>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</si>
  <si>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</si>
  <si>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</si>
  <si>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</si>
  <si>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</si>
  <si>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</si>
  <si>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</si>
  <si>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</si>
  <si>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</si>
  <si>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</si>
  <si>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</si>
  <si>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</si>
  <si>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</si>
  <si>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</si>
  <si>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</si>
  <si>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</si>
  <si>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</si>
  <si>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</si>
  <si>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</si>
  <si>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</si>
  <si>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</si>
  <si>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</si>
  <si>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</si>
  <si>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</si>
  <si>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</si>
  <si>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</si>
  <si>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</si>
  <si>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</si>
  <si>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</si>
  <si>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</si>
  <si>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</si>
  <si>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</si>
  <si>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</si>
  <si>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</si>
  <si>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</si>
  <si>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</si>
  <si>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</si>
  <si>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</si>
  <si>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</si>
  <si>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</si>
  <si>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</si>
  <si>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</si>
  <si>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</si>
  <si>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</si>
  <si>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</si>
  <si>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</si>
  <si>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</si>
  <si>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</si>
  <si>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</si>
  <si>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</si>
  <si>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</si>
  <si>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</si>
  <si>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</si>
  <si>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</si>
  <si>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</si>
  <si>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</si>
  <si>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</si>
  <si>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</si>
  <si>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</si>
  <si>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</si>
  <si>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</si>
  <si>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</si>
  <si>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</si>
  <si>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</si>
  <si>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</si>
  <si>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</si>
  <si>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</si>
  <si>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</si>
  <si>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</si>
  <si>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</si>
  <si>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</si>
  <si>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</si>
  <si>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</si>
  <si>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</si>
  <si>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</si>
  <si>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</si>
  <si>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</si>
  <si>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</si>
  <si>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</si>
  <si>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</si>
  <si>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</si>
  <si>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</si>
  <si>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</si>
  <si>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</si>
  <si>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</si>
  <si>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</si>
  <si>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</si>
  <si>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</si>
  <si>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</si>
  <si>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</si>
  <si>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</si>
  <si>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</si>
  <si>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</si>
  <si>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</si>
  <si>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</si>
  <si>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</si>
  <si>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</si>
  <si>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</si>
  <si>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</si>
  <si>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</si>
  <si>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</si>
  <si>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</si>
  <si>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</si>
  <si>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</si>
  <si>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</si>
  <si>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</si>
  <si>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</si>
  <si>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</si>
  <si>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</si>
  <si>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</si>
  <si>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</si>
  <si>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</si>
  <si>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</si>
  <si>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</si>
  <si>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</si>
  <si>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</si>
  <si>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</si>
  <si>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</si>
  <si>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</si>
  <si>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</si>
  <si>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</si>
  <si>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</si>
  <si>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</si>
  <si>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</si>
  <si>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</si>
  <si>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</si>
  <si>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</si>
  <si>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</si>
  <si>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</si>
  <si>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</si>
  <si>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</si>
  <si>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</si>
  <si>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</si>
  <si>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</si>
  <si>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</si>
  <si>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</si>
  <si>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</si>
  <si>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</si>
  <si>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</si>
  <si>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</si>
  <si>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</si>
  <si>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</si>
  <si>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</si>
  <si>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</si>
  <si>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</si>
  <si>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</si>
  <si>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</si>
  <si>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</si>
  <si>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</si>
  <si>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</si>
  <si>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</si>
  <si>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</si>
  <si>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</si>
  <si>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</si>
  <si>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</si>
  <si>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</si>
  <si>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</si>
  <si>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</si>
  <si>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</si>
  <si>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</si>
  <si>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</si>
  <si>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</si>
  <si>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</si>
  <si>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</si>
  <si>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</si>
  <si>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</si>
  <si>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</si>
  <si>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</si>
  <si>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</si>
  <si>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</si>
  <si>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</si>
  <si>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</si>
  <si>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</si>
  <si>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</si>
  <si>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</si>
  <si>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</si>
  <si>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</si>
  <si>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</si>
  <si>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</si>
  <si>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</si>
  <si>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</si>
  <si>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</si>
  <si>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</si>
  <si>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</si>
  <si>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</si>
  <si>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</si>
  <si>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</si>
  <si>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</si>
  <si>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</si>
  <si>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</si>
  <si>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</si>
  <si>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</si>
  <si>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</si>
  <si>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</si>
  <si>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</si>
  <si>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</si>
  <si>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</si>
  <si>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</si>
  <si>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</si>
  <si>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</si>
  <si>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</si>
  <si>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</si>
  <si>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</si>
  <si>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</si>
  <si>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</si>
  <si>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</si>
  <si>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</si>
  <si>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</si>
  <si>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</si>
  <si>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</si>
  <si>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</si>
  <si>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</si>
  <si>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</si>
  <si>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</si>
  <si>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</si>
  <si>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</si>
  <si>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</si>
  <si>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</si>
  <si>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</si>
  <si>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</si>
  <si>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</si>
  <si>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</si>
  <si>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</si>
  <si>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</si>
  <si>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</si>
  <si>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</si>
  <si>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</si>
  <si>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</si>
  <si>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</si>
  <si>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</si>
  <si>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</si>
  <si>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</si>
  <si>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</si>
  <si>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</si>
  <si>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</si>
  <si>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</si>
  <si>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</si>
  <si>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</si>
  <si>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</si>
  <si>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</si>
  <si>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</si>
  <si>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</si>
  <si>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</si>
  <si>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</si>
  <si>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</si>
  <si>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</si>
  <si>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</si>
  <si>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</si>
  <si>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</si>
  <si>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</si>
  <si>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</si>
  <si>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</si>
  <si>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</si>
  <si>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</si>
  <si>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</si>
  <si>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</si>
  <si>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</si>
  <si>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</si>
  <si>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</si>
  <si>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</si>
  <si>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</si>
  <si>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</si>
  <si>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</si>
  <si>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</si>
  <si>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</si>
  <si>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</si>
  <si>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</si>
  <si>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</si>
  <si>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</si>
  <si>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</si>
  <si>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</si>
  <si>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</si>
  <si>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</si>
  <si>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</si>
  <si>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</si>
  <si>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</si>
  <si>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</si>
  <si>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</si>
  <si>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</si>
  <si>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</si>
  <si>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</si>
  <si>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</si>
  <si>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</si>
  <si>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</si>
  <si>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</si>
  <si>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</si>
  <si>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</si>
  <si>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</si>
  <si>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</si>
  <si>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</si>
  <si>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</si>
  <si>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</si>
  <si>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</si>
  <si>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</si>
  <si>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</si>
  <si>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</si>
  <si>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</si>
  <si>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</si>
  <si>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</si>
  <si>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</si>
  <si>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</si>
  <si>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</si>
  <si>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</si>
  <si>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</si>
  <si>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</si>
  <si>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</si>
  <si>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</si>
  <si>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</si>
  <si>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</si>
  <si>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</si>
  <si>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</si>
  <si>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</si>
  <si>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</si>
  <si>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</si>
  <si>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</si>
  <si>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</si>
  <si>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</si>
  <si>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</si>
  <si>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</si>
  <si>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</si>
  <si>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</si>
  <si>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</si>
  <si>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</si>
  <si>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</si>
  <si>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</si>
  <si>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</si>
  <si>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</si>
  <si>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</si>
  <si>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</si>
  <si>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</si>
  <si>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</si>
  <si>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</si>
  <si>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</si>
  <si>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</si>
  <si>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</si>
  <si>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</si>
  <si>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</si>
  <si>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</si>
  <si>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</si>
  <si>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</si>
  <si>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</si>
  <si>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</si>
  <si>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</si>
  <si>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</si>
  <si>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</si>
  <si>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</si>
  <si>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</si>
  <si>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</si>
  <si>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</si>
  <si>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</si>
  <si>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</si>
  <si>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</si>
  <si>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</si>
  <si>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</si>
  <si>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</si>
  <si>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</si>
  <si>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</si>
  <si>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</si>
  <si>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</si>
  <si>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</si>
  <si>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</si>
  <si>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</si>
  <si>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</si>
  <si>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</si>
  <si>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</si>
  <si>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</si>
  <si>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</si>
  <si>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</si>
  <si>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</si>
  <si>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</si>
  <si>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</si>
  <si>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</si>
  <si>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</si>
  <si>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</si>
  <si>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</si>
  <si>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</si>
  <si>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</si>
  <si>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</si>
  <si>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</si>
  <si>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</si>
  <si>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</si>
  <si>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</si>
  <si>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</si>
  <si>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</si>
  <si>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</si>
  <si>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</si>
  <si>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</si>
  <si>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</si>
  <si>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</si>
  <si>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</si>
  <si>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</si>
  <si>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</si>
  <si>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</si>
  <si>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</si>
  <si>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</si>
  <si>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</si>
  <si>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</si>
  <si>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</si>
  <si>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</si>
  <si>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</si>
  <si>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</si>
  <si>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</si>
  <si>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</si>
  <si>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</si>
  <si>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</si>
  <si>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</si>
  <si>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</si>
  <si>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</si>
  <si>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</si>
  <si>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</si>
  <si>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</si>
  <si>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</si>
  <si>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</si>
  <si>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</si>
  <si>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</si>
  <si>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</si>
  <si>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</si>
  <si>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</si>
  <si>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</si>
  <si>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</si>
  <si>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</si>
  <si>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</si>
  <si>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</si>
  <si>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</si>
  <si>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</si>
  <si>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</si>
  <si>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</si>
  <si>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</si>
  <si>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</si>
  <si>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</si>
  <si>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</si>
  <si>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</si>
  <si>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</si>
  <si>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</si>
  <si>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</si>
  <si>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</si>
  <si>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</si>
  <si>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</si>
  <si>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</si>
  <si>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</si>
  <si>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</si>
  <si>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</si>
  <si>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</si>
  <si>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</si>
  <si>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</si>
  <si>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</si>
  <si>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</si>
  <si>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</si>
  <si>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</si>
  <si>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</si>
  <si>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</si>
  <si>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</si>
  <si>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</si>
  <si>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</si>
  <si>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</si>
  <si>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</si>
  <si>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</si>
  <si>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</si>
  <si>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</si>
  <si>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</si>
  <si>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</si>
  <si>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</si>
  <si>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</si>
  <si>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</si>
  <si>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</si>
  <si>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</si>
  <si>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</si>
  <si>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</si>
  <si>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</si>
  <si>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</si>
  <si>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</si>
  <si>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</si>
  <si>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</si>
  <si>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</si>
  <si>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</si>
  <si>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</si>
  <si>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</si>
  <si>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</si>
  <si>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</si>
  <si>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</si>
  <si>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</si>
  <si>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</si>
  <si>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</si>
  <si>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</si>
  <si>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</si>
  <si>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</si>
  <si>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</si>
  <si>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</si>
  <si>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</si>
  <si>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</si>
  <si>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</si>
  <si>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</si>
  <si>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</si>
  <si>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</si>
  <si>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</si>
  <si>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</si>
  <si>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</si>
  <si>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</si>
  <si>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</si>
  <si>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</si>
  <si>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</si>
  <si>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</si>
  <si>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</si>
  <si>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</si>
  <si>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</si>
  <si>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</si>
  <si>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</si>
  <si>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</si>
  <si>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</si>
  <si>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</si>
  <si>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</si>
  <si>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</si>
  <si>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</si>
  <si>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</si>
  <si>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</si>
  <si>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</si>
  <si>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</si>
  <si>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</si>
  <si>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</si>
  <si>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</si>
  <si>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</si>
  <si>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</si>
  <si>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</si>
  <si>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</si>
  <si>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</si>
  <si>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</si>
  <si>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</si>
  <si>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</si>
  <si>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</si>
  <si>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</si>
  <si>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</si>
  <si>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</si>
  <si>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</si>
  <si>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</si>
  <si>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</si>
  <si>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</si>
  <si>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</si>
  <si>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</si>
  <si>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</si>
  <si>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</si>
  <si>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</si>
  <si>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</si>
  <si>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</si>
  <si>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</si>
  <si>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</si>
  <si>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</si>
  <si>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</si>
  <si>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</si>
  <si>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</si>
  <si>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</si>
  <si>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</si>
  <si>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</si>
  <si>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</si>
  <si>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</si>
  <si>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</si>
  <si>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</si>
  <si>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</si>
  <si>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</si>
  <si>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</si>
  <si>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</si>
  <si>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</si>
  <si>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</si>
  <si>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</si>
  <si>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</si>
  <si>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</si>
  <si>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</si>
  <si>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</si>
  <si>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</si>
  <si>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</si>
  <si>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</si>
  <si>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</si>
  <si>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</si>
  <si>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</si>
  <si>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</si>
  <si>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</si>
  <si>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</si>
  <si>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</si>
  <si>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</si>
  <si>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</si>
  <si>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</si>
  <si>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</si>
  <si>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</si>
  <si>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</si>
  <si>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</si>
  <si>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</si>
  <si>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</si>
  <si>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</si>
  <si>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</si>
  <si>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</si>
  <si>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</si>
  <si>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</si>
  <si>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</si>
  <si>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</si>
  <si>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</si>
  <si>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</si>
  <si>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</si>
  <si>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</si>
  <si>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</si>
  <si>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</si>
  <si>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</si>
  <si>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</si>
  <si>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</si>
  <si>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</si>
  <si>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</si>
  <si>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</si>
  <si>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</si>
  <si>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</si>
  <si>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</si>
  <si>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</si>
  <si>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</si>
  <si>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</si>
  <si>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</si>
  <si>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</si>
  <si>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</si>
  <si>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</si>
  <si>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</si>
  <si>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</si>
  <si>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</si>
  <si>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</si>
  <si>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</si>
  <si>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</si>
  <si>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</si>
  <si>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</si>
  <si>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</si>
  <si>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</si>
  <si>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</si>
  <si>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</si>
  <si>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</si>
  <si>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</si>
  <si>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</si>
  <si>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</si>
  <si>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</si>
  <si>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</si>
  <si>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</si>
  <si>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</si>
  <si>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</si>
  <si>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</si>
  <si>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</si>
  <si>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</si>
  <si>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</si>
  <si>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</si>
  <si>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</si>
  <si>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</si>
  <si>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</si>
  <si>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</si>
  <si>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</si>
  <si>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</si>
  <si>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</si>
  <si>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</si>
  <si>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</si>
  <si>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</si>
  <si>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</si>
  <si>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</si>
  <si>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</si>
  <si>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</si>
  <si>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</si>
  <si>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</si>
  <si>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</si>
  <si>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</si>
  <si>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</si>
  <si>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</si>
  <si>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</si>
  <si>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</si>
  <si>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</si>
  <si>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</si>
  <si>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</si>
  <si>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</si>
  <si>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</si>
  <si>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</si>
  <si>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</si>
  <si>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</si>
  <si>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</si>
  <si>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</si>
  <si>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</si>
  <si>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</si>
  <si>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</si>
  <si>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</si>
  <si>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</si>
  <si>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</si>
  <si>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</si>
  <si>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</si>
  <si>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</si>
  <si>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</si>
  <si>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</si>
  <si>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</si>
  <si>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</si>
  <si>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</si>
  <si>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</si>
  <si>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</si>
  <si>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</si>
  <si>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</si>
  <si>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</si>
  <si>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</si>
  <si>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</si>
  <si>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</si>
  <si>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</si>
  <si>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</si>
  <si>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</si>
  <si>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</si>
  <si>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</si>
  <si>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</si>
  <si>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</si>
  <si>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</si>
  <si>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</si>
  <si>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</si>
  <si>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</si>
  <si>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</si>
  <si>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</si>
  <si>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</si>
  <si>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</si>
  <si>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</si>
  <si>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</si>
  <si>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</si>
  <si>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</si>
  <si>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</si>
  <si>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</si>
  <si>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</si>
  <si>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</si>
  <si>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</si>
  <si>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</si>
  <si>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</si>
  <si>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</si>
  <si>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</si>
  <si>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</si>
  <si>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</si>
  <si>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</si>
  <si>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</si>
  <si>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</si>
  <si>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</si>
  <si>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</si>
  <si>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</si>
  <si>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</si>
  <si>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</si>
  <si>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</si>
  <si>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</si>
  <si>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</si>
  <si>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</si>
  <si>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</si>
  <si>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</si>
  <si>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</si>
  <si>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</si>
  <si>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</si>
  <si>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</si>
  <si>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</si>
  <si>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</si>
  <si>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</si>
  <si>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</si>
  <si>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</si>
  <si>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</si>
  <si>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</si>
  <si>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</si>
  <si>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</si>
  <si>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</si>
  <si>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</si>
  <si>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</si>
  <si>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</si>
  <si>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</si>
  <si>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</si>
  <si>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</si>
  <si>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</si>
  <si>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</si>
  <si>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</si>
  <si>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</si>
  <si>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</si>
  <si>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</si>
  <si>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</si>
  <si>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</si>
  <si>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</si>
  <si>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</si>
  <si>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</si>
  <si>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</si>
  <si>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</si>
  <si>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</si>
  <si>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</si>
  <si>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</si>
  <si>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</si>
  <si>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</si>
  <si>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</si>
  <si>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</si>
  <si>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</si>
  <si>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</si>
  <si>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</si>
  <si>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</si>
  <si>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</si>
  <si>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</si>
  <si>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</si>
  <si>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</si>
  <si>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</si>
  <si>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</si>
  <si>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</si>
  <si>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</si>
  <si>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</si>
  <si>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</si>
  <si>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</si>
  <si>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</si>
  <si>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</si>
  <si>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</si>
  <si>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</si>
  <si>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</si>
  <si>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</si>
  <si>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</si>
  <si>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</si>
  <si>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</si>
  <si>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</si>
  <si>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</si>
  <si>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</si>
  <si>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</si>
  <si>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</si>
  <si>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</si>
  <si>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</si>
  <si>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</si>
  <si>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</si>
  <si>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</si>
  <si>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</si>
  <si>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</si>
  <si>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</si>
  <si>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</si>
  <si>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</si>
  <si>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</si>
  <si>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</si>
  <si>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</si>
  <si>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</si>
  <si>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</si>
  <si>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</si>
  <si>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</si>
  <si>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</si>
  <si>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</si>
  <si>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</si>
  <si>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</si>
  <si>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</si>
  <si>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</si>
  <si>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</si>
  <si>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</si>
  <si>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</si>
  <si>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</si>
  <si>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</si>
  <si>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</si>
  <si>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</si>
  <si>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</si>
  <si>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</si>
  <si>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</si>
  <si>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</si>
  <si>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</si>
  <si>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</si>
  <si>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</si>
  <si>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</si>
  <si>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</si>
  <si>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</si>
  <si>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</si>
  <si>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</si>
  <si>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</si>
  <si>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</si>
  <si>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</si>
  <si>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</si>
  <si>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</si>
  <si>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</si>
  <si>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</si>
  <si>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</si>
  <si>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</si>
  <si>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</si>
  <si>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</si>
  <si>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</si>
  <si>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</si>
  <si>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</si>
  <si>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</si>
  <si>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</si>
  <si>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</si>
  <si>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</si>
  <si>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</si>
  <si>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</si>
  <si>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</si>
  <si>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</si>
  <si>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</si>
  <si>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</si>
  <si>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</si>
  <si>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</si>
  <si>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</si>
  <si>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</si>
  <si>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</si>
  <si>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</si>
  <si>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</si>
  <si>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</si>
  <si>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</si>
  <si>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</si>
  <si>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</si>
  <si>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</si>
  <si>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</si>
  <si>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</si>
  <si>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</si>
  <si>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</si>
  <si>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</si>
  <si>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</si>
  <si>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</si>
  <si>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</si>
  <si>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</si>
  <si>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</si>
  <si>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</si>
  <si>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</si>
  <si>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</si>
  <si>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</si>
  <si>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</si>
  <si>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</si>
  <si>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</si>
  <si>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</si>
  <si>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</si>
  <si>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</si>
  <si>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</si>
  <si>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</si>
  <si>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</si>
  <si>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</si>
  <si>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</si>
  <si>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</si>
  <si>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</si>
  <si>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</si>
  <si>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</si>
  <si>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</si>
  <si>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</si>
  <si>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</si>
  <si>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</si>
  <si>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</si>
  <si>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</si>
  <si>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</si>
  <si>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</si>
  <si>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</si>
  <si>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</si>
  <si>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</si>
  <si>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</si>
  <si>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</si>
  <si>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</si>
  <si>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</si>
  <si>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</si>
  <si>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</si>
  <si>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</si>
  <si>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</si>
  <si>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</si>
  <si>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</si>
  <si>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</si>
  <si>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</si>
  <si>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</si>
  <si>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</si>
  <si>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</si>
  <si>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</si>
  <si>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</si>
  <si>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</si>
  <si>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</si>
  <si>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</si>
  <si>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</si>
  <si>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</si>
  <si>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</si>
  <si>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</si>
  <si>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</si>
  <si>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</si>
  <si>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</si>
  <si>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</si>
  <si>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</si>
  <si>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</si>
  <si>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</si>
  <si>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</si>
  <si>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</si>
  <si>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</si>
  <si>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</si>
  <si>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</si>
  <si>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</si>
  <si>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</si>
  <si>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</si>
  <si>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</si>
  <si>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</si>
  <si>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</si>
  <si>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</si>
  <si>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</si>
  <si>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</si>
  <si>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</si>
  <si>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</si>
  <si>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</si>
  <si>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</si>
  <si>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</si>
  <si>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</si>
  <si>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</si>
  <si>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</si>
  <si>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</si>
  <si>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</si>
  <si>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</si>
  <si>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</si>
  <si>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</si>
  <si>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</si>
  <si>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</si>
  <si>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</si>
  <si>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</si>
  <si>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</si>
  <si>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</si>
  <si>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</si>
  <si>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</si>
  <si>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</si>
  <si>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</si>
  <si>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</si>
  <si>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</si>
  <si>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</si>
  <si>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</si>
  <si>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</si>
  <si>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</si>
  <si>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</si>
  <si>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</si>
  <si>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</si>
  <si>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</si>
  <si>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</si>
  <si>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</si>
  <si>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</si>
  <si>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</si>
  <si>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</si>
  <si>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</si>
  <si>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</si>
  <si>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</si>
  <si>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</si>
  <si>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</si>
  <si>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</si>
  <si>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</si>
  <si>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</si>
  <si>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</si>
  <si>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</si>
  <si>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</si>
  <si>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</si>
  <si>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</si>
  <si>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</si>
  <si>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</si>
  <si>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</si>
  <si>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</si>
  <si>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</si>
  <si>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</si>
  <si>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</si>
  <si>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</si>
  <si>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</si>
  <si>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</si>
  <si>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</si>
  <si>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</si>
  <si>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</si>
  <si>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</si>
  <si>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</si>
  <si>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</si>
  <si>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</si>
  <si>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</si>
  <si>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</si>
  <si>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</si>
  <si>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</si>
  <si>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</si>
  <si>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</si>
  <si>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</si>
  <si>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</si>
  <si>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</si>
  <si>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</si>
  <si>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</si>
  <si>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</si>
  <si>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</si>
  <si>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</si>
  <si>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</si>
  <si>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</si>
  <si>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</si>
  <si>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</si>
  <si>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</si>
  <si>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</si>
  <si>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</si>
  <si>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</si>
  <si>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</si>
  <si>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</si>
  <si>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</si>
  <si>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</si>
  <si>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</si>
  <si>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</si>
  <si>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</si>
  <si>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</si>
  <si>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</si>
  <si>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</si>
  <si>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</si>
  <si>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</si>
  <si>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</si>
  <si>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</si>
  <si>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</si>
  <si>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</si>
  <si>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</si>
  <si>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</si>
  <si>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</si>
  <si>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</si>
  <si>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</si>
  <si>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</si>
  <si>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</si>
  <si>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</si>
  <si>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</si>
  <si>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</si>
  <si>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</si>
  <si>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</si>
  <si>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</si>
  <si>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</si>
  <si>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</si>
  <si>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</si>
  <si>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</si>
  <si>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</si>
  <si>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</si>
  <si>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</si>
  <si>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</si>
  <si>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</si>
  <si>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</si>
  <si>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</si>
  <si>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</si>
  <si>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</si>
  <si>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</si>
  <si>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</si>
  <si>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</si>
  <si>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</si>
  <si>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</si>
  <si>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</si>
  <si>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</si>
  <si>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</si>
  <si>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</si>
  <si>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</si>
  <si>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</si>
  <si>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</si>
  <si>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</si>
  <si>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</si>
  <si>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</si>
  <si>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</si>
  <si>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</si>
  <si>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</si>
  <si>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</si>
  <si>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</si>
  <si>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</si>
  <si>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</si>
  <si>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</si>
  <si>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</si>
  <si>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</si>
  <si>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</si>
  <si>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</si>
  <si>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</si>
  <si>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</si>
  <si>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</si>
  <si>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</si>
  <si>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</si>
  <si>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</si>
  <si>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</si>
  <si>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</si>
  <si>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</si>
  <si>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</si>
  <si>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</si>
  <si>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</si>
  <si>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</si>
  <si>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</si>
  <si>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</si>
  <si>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</si>
  <si>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</si>
  <si>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</si>
  <si>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</si>
  <si>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</si>
  <si>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</si>
  <si>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</si>
  <si>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</si>
  <si>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</si>
  <si>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</si>
  <si>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</si>
  <si>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</si>
  <si>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</si>
  <si>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</si>
  <si>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</si>
  <si>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</si>
  <si>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</si>
  <si>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</si>
  <si>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</si>
  <si>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</si>
  <si>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</si>
  <si>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</si>
  <si>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</si>
  <si>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</si>
  <si>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</si>
  <si>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</si>
  <si>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</si>
  <si>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</si>
  <si>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</si>
  <si>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</si>
  <si>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</si>
  <si>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</si>
  <si>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</si>
  <si>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</si>
  <si>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</si>
  <si>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</si>
  <si>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</si>
  <si>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</si>
  <si>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</si>
  <si>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</si>
  <si>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</si>
  <si>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</si>
  <si>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</si>
  <si>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</si>
  <si>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</si>
  <si>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</si>
  <si>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</si>
  <si>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</si>
  <si>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</si>
  <si>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</si>
  <si>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</si>
  <si>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</si>
  <si>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</si>
  <si>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</si>
  <si>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</si>
  <si>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</si>
  <si>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</si>
  <si>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</si>
  <si>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</si>
  <si>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</si>
  <si>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</si>
  <si>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</si>
  <si>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</si>
  <si>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</si>
  <si>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</si>
  <si>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</si>
  <si>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</si>
  <si>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</si>
  <si>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</si>
  <si>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</si>
  <si>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</si>
  <si>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</si>
  <si>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</si>
  <si>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</si>
  <si>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</si>
  <si>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</si>
  <si>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</si>
  <si>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</si>
  <si>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</si>
  <si>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</si>
  <si>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</si>
  <si>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</si>
  <si>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</si>
  <si>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</si>
  <si>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</si>
  <si>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</si>
  <si>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</si>
  <si>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</si>
  <si>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</si>
  <si>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</si>
  <si>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</si>
  <si>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</si>
  <si>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</si>
  <si>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</si>
  <si>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</si>
  <si>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</si>
  <si>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</si>
  <si>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</si>
  <si>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</si>
  <si>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</si>
  <si>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</si>
  <si>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</si>
  <si>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</si>
  <si>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</si>
  <si>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</si>
  <si>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</si>
  <si>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</si>
  <si>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</si>
  <si>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</si>
  <si>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</si>
  <si>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</si>
  <si>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</si>
  <si>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</si>
  <si>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</si>
  <si>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</si>
  <si>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</si>
  <si>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</si>
  <si>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</si>
  <si>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</si>
  <si>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</si>
  <si>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</si>
  <si>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</si>
  <si>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</si>
  <si>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</si>
  <si>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</si>
  <si>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</si>
  <si>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</si>
  <si>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</si>
  <si>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</si>
  <si>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</si>
  <si>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</si>
  <si>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</si>
  <si>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</si>
  <si>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</si>
  <si>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</si>
  <si>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</si>
  <si>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</si>
  <si>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</si>
  <si>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</si>
  <si>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</si>
  <si>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</si>
  <si>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</si>
  <si>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</si>
  <si>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</si>
  <si>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</si>
  <si>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</si>
  <si>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</si>
  <si>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</si>
  <si>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</si>
  <si>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</si>
  <si>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</si>
  <si>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</si>
  <si>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</si>
  <si>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</si>
  <si>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</si>
  <si>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</si>
  <si>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</si>
  <si>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</si>
  <si>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</si>
  <si>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</si>
  <si>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</si>
  <si>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</si>
  <si>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</si>
  <si>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</si>
  <si>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</si>
  <si>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</si>
  <si>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</si>
  <si>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</si>
  <si>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</si>
  <si>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</si>
  <si>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</si>
  <si>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</si>
  <si>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</si>
  <si>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</si>
  <si>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</si>
  <si>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</si>
  <si>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</si>
  <si>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</si>
  <si>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</si>
  <si>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</si>
  <si>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</si>
  <si>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</si>
  <si>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</si>
  <si>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</si>
  <si>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</si>
  <si>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</si>
  <si>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</si>
  <si>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</si>
  <si>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</si>
  <si>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</si>
  <si>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</si>
  <si>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</si>
  <si>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</si>
  <si>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</si>
  <si>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</si>
  <si>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</si>
  <si>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</si>
  <si>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</si>
  <si>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</si>
  <si>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</si>
  <si>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</si>
  <si>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</si>
  <si>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</si>
  <si>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</si>
  <si>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</si>
  <si>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</si>
  <si>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</si>
  <si>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</si>
  <si>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</si>
  <si>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</si>
  <si>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</si>
  <si>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</si>
  <si>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</si>
  <si>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</si>
  <si>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</si>
  <si>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</si>
  <si>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</si>
  <si>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</si>
  <si>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</si>
  <si>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</si>
  <si>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</si>
  <si>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</si>
  <si>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</si>
  <si>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</si>
  <si>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</si>
  <si>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</si>
  <si>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</si>
  <si>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</si>
  <si>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</si>
  <si>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</si>
  <si>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</si>
  <si>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</si>
  <si>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</si>
  <si>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</si>
  <si>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</si>
  <si>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</si>
  <si>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</si>
  <si>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</si>
  <si>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</si>
  <si>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</si>
  <si>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</si>
  <si>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</si>
  <si>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</si>
  <si>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</si>
  <si>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</si>
  <si>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</si>
  <si>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</si>
  <si>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</si>
  <si>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</si>
  <si>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</si>
  <si>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</si>
  <si>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</si>
  <si>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</si>
  <si>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</si>
  <si>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</si>
  <si>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</si>
  <si>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</si>
  <si>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</si>
  <si>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</si>
  <si>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</si>
  <si>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</si>
  <si>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</si>
  <si>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</si>
  <si>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</si>
  <si>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</si>
  <si>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</si>
  <si>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</si>
  <si>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</si>
  <si>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</si>
  <si>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</si>
  <si>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</si>
  <si>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</si>
  <si>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</si>
  <si>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</si>
  <si>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</si>
  <si>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</si>
  <si>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</si>
  <si>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</si>
  <si>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</si>
  <si>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</si>
  <si>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</si>
  <si>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</si>
  <si>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</si>
  <si>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</si>
  <si>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</si>
  <si>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</si>
  <si>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</si>
  <si>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</si>
  <si>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</si>
  <si>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</si>
  <si>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</si>
  <si>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</si>
  <si>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</si>
  <si>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</si>
  <si>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</si>
  <si>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</si>
  <si>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</si>
  <si>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</si>
  <si>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</si>
  <si>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</si>
  <si>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</si>
  <si>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</si>
  <si>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</si>
  <si>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</si>
  <si>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</si>
  <si>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</si>
  <si>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</si>
  <si>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</si>
  <si>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</si>
  <si>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</si>
  <si>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</si>
  <si>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</si>
  <si>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</si>
  <si>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</si>
  <si>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</si>
  <si>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</si>
  <si>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</si>
  <si>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</si>
  <si>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</si>
  <si>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</si>
  <si>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</si>
  <si>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</si>
  <si>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</si>
  <si>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</si>
  <si>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</si>
  <si>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</si>
  <si>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</si>
  <si>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</si>
  <si>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</si>
  <si>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</si>
  <si>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</si>
  <si>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</si>
  <si>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</si>
  <si>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</si>
  <si>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</si>
  <si>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</si>
  <si>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</si>
  <si>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</si>
  <si>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</si>
  <si>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</si>
  <si>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</si>
  <si>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</si>
  <si>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</si>
  <si>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</si>
  <si>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</si>
  <si>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</si>
  <si>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</si>
  <si>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</si>
  <si>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</si>
  <si>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</si>
  <si>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</si>
  <si>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</si>
  <si>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</si>
  <si>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</si>
  <si>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</si>
  <si>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</si>
  <si>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</si>
  <si>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</si>
  <si>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</si>
  <si>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</si>
  <si>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</si>
  <si>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</si>
  <si>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</si>
  <si>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</si>
  <si>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</si>
  <si>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</si>
  <si>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</si>
  <si>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</si>
  <si>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</si>
  <si>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</si>
  <si>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</si>
  <si>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</si>
  <si>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</si>
  <si>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</si>
  <si>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</si>
  <si>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</si>
  <si>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</si>
  <si>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</si>
  <si>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</si>
  <si>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</si>
  <si>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</si>
  <si>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</si>
  <si>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</si>
  <si>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</si>
  <si>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</si>
  <si>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</si>
  <si>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</si>
  <si>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</si>
  <si>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</si>
  <si>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</si>
  <si>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</si>
  <si>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</si>
  <si>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</si>
  <si>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</si>
  <si>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</si>
  <si>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</si>
  <si>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</si>
  <si>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</si>
  <si>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</si>
  <si>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</si>
  <si>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</si>
  <si>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</si>
  <si>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</si>
  <si>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</si>
  <si>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</si>
  <si>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</si>
  <si>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</si>
  <si>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</si>
  <si>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</si>
  <si>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</si>
  <si>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</si>
  <si>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</si>
  <si>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</si>
  <si>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</si>
  <si>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</si>
  <si>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</si>
  <si>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</si>
  <si>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</si>
  <si>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</si>
  <si>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</si>
  <si>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</si>
  <si>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</si>
  <si>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</si>
  <si>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</si>
  <si>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</si>
  <si>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</si>
  <si>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</si>
  <si>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</si>
  <si>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</si>
  <si>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</si>
  <si>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</si>
  <si>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</si>
  <si>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</si>
  <si>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</si>
  <si>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</si>
  <si>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</si>
  <si>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</si>
  <si>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</si>
  <si>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</si>
  <si>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</si>
  <si>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</si>
  <si>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</si>
  <si>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</si>
  <si>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</si>
  <si>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</si>
  <si>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</si>
  <si>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</si>
  <si>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</si>
  <si>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</si>
  <si>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</si>
  <si>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</si>
  <si>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</si>
  <si>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</si>
  <si>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</si>
  <si>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</si>
  <si>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</si>
  <si>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</si>
  <si>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</si>
  <si>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</si>
  <si>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</si>
  <si>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</si>
  <si>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</si>
  <si>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</si>
  <si>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</si>
  <si>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</si>
  <si>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</si>
  <si>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</si>
  <si>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</si>
  <si>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</si>
  <si>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</si>
  <si>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</si>
  <si>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</si>
  <si>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</si>
  <si>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</si>
  <si>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</si>
  <si>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</si>
  <si>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</si>
  <si>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</si>
  <si>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</si>
  <si>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</si>
  <si>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</si>
  <si>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</si>
  <si>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</si>
  <si>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</si>
  <si>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</si>
  <si>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</si>
  <si>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</si>
  <si>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</si>
  <si>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</si>
  <si>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</si>
  <si>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</si>
  <si>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</si>
  <si>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</si>
  <si>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</si>
  <si>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</si>
  <si>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</si>
  <si>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</si>
  <si>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</si>
  <si>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</si>
  <si>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</si>
  <si>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</si>
  <si>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</si>
  <si>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</si>
  <si>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</si>
  <si>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</si>
  <si>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</si>
  <si>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</si>
  <si>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</si>
  <si>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</si>
  <si>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</si>
  <si>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</si>
  <si>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</si>
  <si>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</si>
  <si>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</si>
  <si>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</si>
  <si>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</si>
  <si>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</si>
  <si>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</si>
  <si>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</si>
  <si>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</si>
  <si>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</si>
  <si>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</si>
  <si>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</si>
  <si>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</si>
  <si>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</si>
  <si>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</si>
  <si>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</si>
  <si>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</si>
  <si>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</si>
  <si>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</si>
  <si>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</si>
  <si>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</si>
  <si>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</si>
  <si>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</si>
  <si>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</si>
  <si>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</si>
  <si>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</si>
  <si>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</si>
  <si>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</si>
  <si>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</si>
  <si>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</si>
  <si>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</si>
  <si>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</si>
  <si>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</si>
  <si>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</si>
  <si>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</si>
  <si>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</si>
  <si>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</si>
  <si>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</si>
  <si>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</si>
  <si>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</si>
  <si>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</si>
  <si>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</si>
  <si>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</si>
  <si>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</si>
  <si>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</si>
  <si>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</si>
  <si>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</si>
  <si>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</si>
  <si>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</si>
  <si>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</si>
  <si>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</si>
  <si>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</si>
  <si>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</si>
  <si>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</si>
  <si>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</si>
  <si>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</si>
  <si>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</si>
  <si>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</si>
  <si>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</si>
  <si>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</si>
  <si>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</si>
  <si>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</si>
  <si>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</si>
  <si>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</si>
  <si>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</si>
  <si>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</si>
  <si>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</si>
  <si>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</si>
  <si>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</si>
  <si>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</si>
  <si>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</si>
  <si>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</si>
  <si>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</si>
  <si>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</si>
  <si>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</si>
  <si>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</si>
  <si>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</si>
  <si>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</si>
  <si>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</si>
  <si>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</si>
  <si>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</si>
  <si>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</si>
  <si>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</si>
  <si>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</si>
  <si>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</si>
  <si>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</si>
  <si>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</si>
  <si>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</si>
  <si>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</si>
  <si>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</si>
  <si>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</si>
  <si>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</si>
  <si>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</si>
  <si>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</si>
  <si>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</si>
  <si>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</si>
  <si>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</si>
  <si>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</si>
  <si>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</si>
  <si>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</si>
  <si>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</si>
  <si>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</si>
  <si>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</si>
  <si>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</si>
  <si>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</si>
  <si>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</si>
  <si>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</si>
  <si>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</si>
  <si>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</si>
  <si>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</si>
  <si>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</si>
  <si>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</si>
  <si>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</si>
  <si>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</si>
  <si>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</si>
  <si>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</si>
  <si>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</si>
  <si>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</si>
  <si>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</si>
  <si>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</si>
  <si>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</si>
  <si>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</si>
  <si>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</si>
  <si>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</si>
  <si>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</si>
  <si>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</si>
  <si>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</si>
  <si>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</si>
  <si>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</si>
  <si>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</si>
  <si>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</si>
  <si>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</si>
  <si>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</si>
  <si>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</si>
  <si>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</si>
  <si>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</si>
  <si>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</si>
  <si>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</si>
  <si>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</si>
  <si>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</si>
  <si>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</si>
  <si>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</si>
  <si>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</si>
  <si>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</si>
  <si>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</si>
  <si>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</si>
  <si>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</si>
  <si>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</si>
  <si>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</si>
  <si>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</si>
  <si>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</si>
  <si>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</si>
  <si>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</si>
  <si>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</si>
  <si>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</si>
  <si>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</si>
  <si>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</si>
  <si>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</si>
  <si>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</si>
  <si>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</si>
  <si>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</si>
  <si>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</si>
  <si>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</si>
  <si>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</si>
  <si>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</si>
  <si>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</si>
  <si>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</si>
  <si>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</si>
  <si>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</si>
  <si>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</si>
  <si>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</si>
  <si>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</si>
  <si>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</si>
  <si>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</si>
  <si>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</si>
  <si>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</si>
  <si>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</si>
  <si>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</si>
  <si>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</si>
  <si>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</si>
  <si>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</si>
  <si>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</si>
  <si>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</si>
  <si>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</si>
  <si>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</si>
  <si>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</si>
  <si>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</si>
  <si>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</si>
  <si>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</si>
  <si>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</si>
  <si>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</si>
  <si>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</si>
  <si>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</si>
  <si>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</si>
  <si>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</si>
  <si>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</si>
  <si>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</si>
  <si>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</si>
  <si>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</si>
  <si>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</si>
  <si>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</si>
  <si>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</si>
  <si>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</si>
  <si>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</si>
  <si>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</si>
  <si>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</si>
  <si>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</si>
  <si>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</si>
  <si>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</si>
  <si>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</si>
  <si>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</si>
  <si>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</si>
  <si>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</si>
  <si>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</si>
  <si>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</si>
  <si>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</si>
  <si>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</si>
  <si>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</si>
  <si>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</si>
  <si>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</si>
  <si>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</si>
  <si>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</si>
  <si>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</si>
  <si>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</si>
  <si>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</si>
  <si>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</si>
  <si>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</si>
  <si>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</si>
  <si>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</si>
  <si>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</si>
  <si>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</si>
  <si>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</si>
  <si>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</si>
  <si>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</si>
  <si>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</si>
  <si>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</si>
  <si>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</si>
  <si>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</si>
  <si>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</si>
  <si>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</si>
  <si>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</si>
  <si>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</si>
  <si>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</si>
  <si>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</si>
  <si>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</si>
  <si>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</si>
  <si>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</si>
  <si>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</si>
  <si>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</si>
  <si>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</si>
  <si>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</si>
  <si>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</si>
  <si>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</si>
  <si>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</si>
  <si>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</si>
  <si>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</si>
  <si>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</si>
  <si>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</si>
  <si>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</si>
  <si>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</si>
  <si>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</si>
  <si>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</si>
  <si>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</si>
  <si>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</si>
  <si>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</si>
  <si>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</si>
  <si>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</si>
  <si>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</si>
  <si>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</si>
  <si>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</si>
  <si>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</si>
  <si>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</si>
  <si>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</si>
  <si>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</si>
  <si>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</si>
  <si>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</si>
  <si>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</si>
  <si>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</si>
  <si>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</si>
  <si>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</si>
  <si>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</si>
  <si>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</si>
  <si>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</si>
  <si>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</si>
  <si>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</si>
  <si>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</si>
  <si>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</si>
  <si>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</si>
  <si>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</si>
  <si>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</si>
  <si>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</si>
  <si>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</si>
  <si>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</si>
  <si>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</si>
  <si>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</si>
  <si>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</si>
  <si>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</si>
  <si>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</si>
  <si>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</si>
  <si>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</si>
  <si>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</si>
  <si>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</si>
  <si>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</si>
  <si>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</si>
  <si>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</si>
  <si>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</si>
  <si>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</si>
  <si>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</si>
  <si>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</si>
  <si>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</si>
  <si>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</si>
  <si>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</si>
  <si>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</si>
  <si>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</si>
  <si>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</si>
  <si>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</si>
  <si>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</si>
  <si>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</si>
  <si>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</si>
  <si>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</si>
  <si>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</si>
  <si>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</si>
  <si>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</si>
  <si>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</si>
  <si>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</si>
  <si>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</si>
  <si>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</si>
  <si>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</si>
  <si>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</si>
  <si>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</si>
  <si>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</si>
  <si>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</si>
  <si>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</si>
  <si>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</si>
  <si>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</si>
  <si>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</si>
  <si>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</si>
  <si>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</si>
  <si>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</si>
  <si>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</si>
  <si>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</si>
  <si>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</si>
  <si>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</si>
  <si>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</si>
  <si>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</si>
  <si>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</si>
  <si>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</si>
  <si>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</si>
  <si>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</si>
  <si>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</si>
  <si>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</si>
  <si>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</si>
  <si>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</si>
  <si>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</si>
  <si>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</si>
  <si>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</si>
  <si>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</si>
  <si>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</si>
  <si>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</si>
  <si>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</si>
  <si>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</si>
  <si>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</si>
  <si>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</si>
  <si>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</si>
  <si>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</si>
  <si>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</si>
  <si>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</si>
  <si>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</si>
  <si>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</si>
  <si>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</si>
  <si>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</si>
  <si>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</si>
  <si>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</si>
  <si>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</si>
  <si>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</si>
  <si>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</si>
  <si>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</si>
  <si>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</si>
  <si>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</si>
  <si>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</si>
  <si>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</si>
  <si>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</si>
  <si>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</si>
  <si>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</si>
  <si>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</si>
  <si>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</si>
  <si>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</si>
  <si>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</si>
  <si>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</si>
  <si>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</si>
  <si>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</si>
  <si>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</si>
  <si>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</si>
  <si>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</si>
  <si>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</si>
  <si>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</si>
  <si>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</si>
  <si>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</si>
  <si>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</si>
  <si>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</si>
  <si>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</si>
  <si>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</si>
  <si>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</si>
  <si>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</si>
  <si>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</si>
  <si>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</si>
  <si>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</si>
  <si>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</si>
  <si>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</si>
  <si>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</si>
  <si>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</si>
  <si>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</si>
  <si>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</si>
  <si>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</si>
  <si>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</si>
  <si>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</si>
  <si>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</si>
  <si>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</si>
  <si>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</si>
  <si>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</si>
  <si>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</si>
  <si>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</si>
  <si>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</si>
  <si>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</si>
  <si>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</si>
  <si>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</si>
  <si>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</si>
  <si>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</si>
  <si>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</si>
  <si>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</si>
  <si>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</si>
  <si>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</si>
  <si>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</si>
  <si>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</si>
  <si>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</si>
  <si>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</si>
  <si>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</si>
  <si>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</si>
  <si>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</si>
  <si>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</si>
  <si>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</si>
  <si>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</si>
  <si>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</si>
  <si>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</si>
  <si>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</si>
  <si>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</si>
  <si>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</si>
  <si>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</si>
  <si>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</si>
  <si>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</si>
  <si>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</si>
  <si>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</si>
  <si>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</si>
  <si>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</si>
  <si>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</si>
  <si>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</si>
  <si>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</si>
  <si>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</si>
  <si>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</si>
  <si>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</si>
  <si>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</si>
  <si>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</si>
  <si>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</si>
  <si>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</si>
  <si>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</si>
  <si>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</si>
  <si>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</si>
  <si>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</si>
  <si>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</si>
  <si>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</si>
  <si>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</si>
  <si>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</si>
  <si>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</si>
  <si>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</si>
  <si>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</si>
  <si>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</si>
  <si>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</si>
  <si>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</si>
  <si>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</si>
  <si>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</si>
  <si>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</si>
  <si>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</si>
  <si>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</si>
  <si>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</si>
  <si>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</si>
  <si>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</si>
  <si>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</si>
  <si>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</si>
  <si>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</si>
  <si>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</si>
  <si>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</si>
  <si>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</si>
  <si>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</si>
  <si>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</si>
  <si>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</si>
  <si>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</si>
  <si>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</si>
  <si>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</si>
  <si>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</si>
  <si>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</si>
  <si>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</si>
  <si>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</si>
  <si>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</si>
  <si>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</si>
  <si>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</si>
  <si>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</si>
  <si>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</si>
  <si>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</si>
  <si>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</si>
  <si>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</si>
  <si>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</si>
  <si>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</si>
  <si>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</si>
  <si>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</si>
  <si>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</si>
  <si>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</si>
  <si>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</si>
  <si>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</si>
  <si>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</si>
  <si>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</si>
  <si>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</si>
  <si>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</si>
  <si>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</si>
  <si>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</si>
  <si>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</si>
  <si>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</si>
  <si>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</si>
  <si>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</si>
  <si>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</si>
  <si>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</si>
  <si>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</si>
  <si>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</si>
  <si>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</si>
  <si>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</si>
  <si>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</si>
  <si>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</si>
  <si>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</si>
  <si>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</si>
  <si>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</si>
  <si>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</si>
  <si>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</si>
  <si>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</si>
  <si>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</si>
  <si>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</si>
  <si>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</si>
  <si>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</si>
  <si>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</si>
  <si>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</si>
  <si>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</si>
  <si>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</si>
  <si>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</si>
  <si>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</si>
  <si>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</si>
  <si>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</si>
  <si>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</si>
  <si>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</si>
  <si>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</si>
  <si>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</si>
  <si>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</si>
  <si>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</si>
  <si>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</si>
  <si>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</si>
  <si>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</si>
  <si>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</si>
  <si>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</si>
  <si>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</si>
  <si>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</si>
  <si>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</si>
  <si>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</si>
  <si>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</si>
  <si>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</si>
  <si>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</si>
  <si>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</si>
  <si>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</si>
  <si>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</si>
  <si>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</si>
  <si>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</si>
  <si>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</si>
  <si>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</si>
  <si>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</si>
  <si>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</si>
  <si>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</si>
  <si>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</si>
  <si>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</si>
  <si>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</si>
  <si>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</si>
  <si>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</si>
  <si>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</si>
  <si>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</si>
  <si>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</si>
  <si>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</si>
  <si>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</si>
  <si>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</si>
  <si>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</si>
  <si>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</si>
  <si>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</si>
  <si>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</si>
  <si>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</si>
  <si>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</si>
  <si>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</si>
  <si>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</si>
  <si>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</si>
  <si>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</si>
  <si>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</si>
  <si>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</si>
  <si>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</si>
  <si>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</si>
  <si>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</si>
  <si>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</si>
  <si>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</si>
  <si>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</si>
  <si>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</si>
  <si>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</si>
  <si>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</si>
  <si>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</si>
  <si>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</si>
  <si>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</si>
  <si>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</si>
  <si>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</si>
  <si>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</si>
  <si>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</si>
  <si>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</si>
  <si>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</si>
  <si>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</si>
  <si>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</si>
  <si>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</si>
  <si>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</si>
  <si>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</si>
  <si>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</si>
  <si>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</si>
  <si>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</si>
  <si>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</si>
  <si>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</si>
  <si>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</si>
  <si>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</si>
  <si>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</si>
  <si>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</si>
  <si>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</si>
  <si>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</si>
  <si>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</si>
  <si>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</si>
  <si>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</si>
  <si>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</si>
  <si>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</si>
  <si>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</si>
  <si>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</si>
  <si>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</si>
  <si>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</si>
  <si>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</si>
  <si>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</si>
  <si>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</si>
  <si>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</si>
  <si>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</si>
  <si>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</si>
  <si>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</si>
  <si>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</si>
  <si>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</si>
  <si>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</si>
  <si>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</si>
  <si>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</si>
  <si>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</si>
  <si>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</si>
  <si>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</si>
  <si>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</si>
  <si>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</si>
  <si>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</si>
  <si>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</si>
  <si>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</si>
  <si>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</si>
  <si>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</si>
  <si>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</si>
  <si>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</si>
  <si>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</si>
  <si>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</si>
  <si>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</si>
  <si>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</si>
  <si>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</si>
  <si>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</si>
  <si>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</si>
  <si>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</si>
  <si>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</si>
  <si>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</si>
  <si>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</si>
  <si>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</si>
  <si>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</si>
  <si>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</si>
  <si>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</si>
  <si>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</si>
  <si>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</si>
  <si>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</si>
  <si>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</si>
  <si>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</si>
  <si>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</si>
  <si>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</si>
  <si>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</si>
  <si>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</si>
  <si>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</si>
  <si>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</si>
  <si>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</si>
  <si>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</si>
  <si>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</si>
  <si>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</si>
  <si>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</si>
  <si>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</si>
  <si>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</si>
  <si>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</si>
  <si>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</si>
  <si>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</si>
  <si>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</si>
  <si>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</si>
  <si>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</si>
  <si>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</si>
  <si>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</si>
  <si>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</si>
  <si>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</si>
  <si>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</si>
  <si>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</si>
  <si>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</si>
  <si>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</si>
  <si>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</si>
  <si>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</si>
  <si>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</si>
  <si>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</si>
  <si>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</si>
  <si>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</si>
  <si>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</si>
  <si>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</si>
  <si>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</si>
  <si>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</si>
  <si>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</si>
  <si>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</si>
  <si>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</si>
  <si>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</si>
  <si>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</si>
  <si>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</si>
  <si>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</si>
  <si>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</si>
  <si>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</si>
  <si>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</si>
  <si>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</si>
  <si>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</si>
  <si>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</si>
  <si>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</si>
  <si>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</si>
  <si>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</si>
  <si>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</si>
  <si>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</si>
  <si>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</si>
  <si>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</si>
  <si>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</si>
  <si>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</si>
  <si>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</si>
  <si>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</si>
  <si>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</si>
  <si>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</si>
  <si>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</si>
  <si>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</si>
  <si>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</si>
  <si>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</si>
  <si>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</si>
  <si>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</si>
  <si>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</si>
  <si>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</si>
  <si>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</si>
  <si>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</si>
  <si>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</si>
  <si>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</si>
  <si>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</si>
  <si>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</si>
  <si>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</si>
  <si>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</si>
  <si>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</si>
  <si>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</si>
  <si>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</si>
  <si>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</si>
  <si>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</si>
  <si>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</si>
  <si>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</si>
  <si>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</si>
  <si>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</si>
  <si>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</si>
  <si>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</si>
  <si>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</si>
  <si>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</si>
  <si>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</si>
  <si>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</si>
  <si>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</si>
  <si>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</si>
  <si>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</si>
  <si>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</si>
  <si>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</si>
  <si>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</si>
  <si>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</si>
  <si>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</si>
  <si>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</si>
  <si>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</si>
  <si>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</si>
  <si>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</si>
  <si>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</si>
  <si>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</si>
  <si>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</si>
  <si>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</si>
  <si>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</si>
  <si>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</si>
  <si>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</si>
  <si>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</si>
  <si>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</si>
  <si>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</si>
  <si>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</si>
  <si>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</si>
  <si>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</si>
  <si>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</si>
  <si>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</si>
  <si>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</si>
  <si>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</si>
  <si>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</si>
  <si>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</si>
  <si>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</si>
  <si>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</si>
  <si>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</si>
  <si>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</si>
  <si>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</si>
  <si>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</si>
  <si>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</si>
  <si>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</si>
  <si>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</si>
  <si>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</si>
  <si>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</si>
  <si>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</si>
  <si>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</si>
  <si>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</si>
  <si>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</si>
  <si>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</si>
  <si>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</si>
  <si>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</si>
  <si>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</si>
  <si>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</si>
  <si>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</si>
  <si>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</si>
  <si>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</si>
  <si>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</si>
  <si>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</si>
  <si>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</si>
  <si>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</si>
  <si>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</si>
  <si>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</si>
  <si>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</si>
  <si>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</si>
  <si>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</si>
  <si>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</si>
  <si>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</si>
  <si>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</si>
  <si>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</si>
  <si>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</si>
  <si>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</si>
  <si>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</si>
  <si>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</si>
  <si>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</si>
  <si>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</si>
  <si>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</si>
  <si>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</si>
  <si>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</si>
  <si>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</si>
  <si>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</si>
  <si>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</si>
  <si>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</si>
  <si>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</si>
  <si>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</si>
  <si>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</si>
  <si>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</si>
  <si>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</si>
  <si>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</si>
  <si>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</si>
  <si>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</si>
  <si>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</si>
  <si>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</si>
  <si>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</si>
  <si>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</si>
  <si>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</si>
  <si>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</si>
  <si>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</si>
  <si>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</si>
  <si>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</si>
  <si>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</si>
  <si>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</si>
  <si>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</si>
  <si>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</si>
  <si>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</si>
  <si>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</si>
  <si>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</si>
  <si>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</si>
  <si>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</si>
  <si>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</si>
  <si>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</si>
  <si>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</si>
  <si>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</si>
  <si>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</si>
  <si>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</si>
  <si>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</si>
  <si>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</si>
  <si>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</si>
  <si>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</si>
  <si>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</si>
  <si>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</si>
  <si>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</si>
  <si>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</si>
  <si>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</si>
  <si>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</si>
  <si>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</si>
  <si>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</si>
  <si>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</si>
  <si>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</si>
  <si>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</si>
  <si>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</si>
  <si>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</si>
  <si>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</si>
  <si>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</si>
  <si>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</si>
  <si>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</si>
  <si>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</si>
  <si>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</si>
  <si>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</si>
  <si>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</si>
  <si>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</si>
  <si>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</si>
  <si>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</si>
  <si>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</si>
  <si>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</si>
  <si>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</si>
  <si>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</si>
  <si>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</si>
  <si>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</si>
  <si>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</si>
  <si>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</si>
  <si>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</si>
  <si>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</si>
  <si>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</si>
  <si>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</si>
  <si>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</si>
  <si>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</si>
  <si>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</si>
  <si>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</si>
  <si>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</si>
  <si>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</si>
  <si>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</si>
  <si>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</si>
  <si>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</si>
  <si>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</si>
  <si>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</si>
  <si>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</si>
  <si>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</si>
  <si>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</si>
  <si>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</si>
  <si>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</si>
  <si>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</si>
  <si>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</si>
  <si>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</si>
  <si>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</si>
  <si>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</si>
  <si>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</si>
  <si>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</si>
  <si>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</si>
  <si>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</si>
  <si>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</si>
  <si>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</si>
  <si>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</si>
  <si>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</si>
  <si>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</si>
  <si>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</si>
  <si>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</si>
  <si>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</si>
  <si>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</si>
  <si>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</si>
  <si>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</si>
  <si>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</si>
  <si>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</si>
  <si>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</si>
  <si>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</si>
  <si>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</si>
  <si>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</si>
  <si>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</si>
  <si>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</si>
  <si>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</si>
  <si>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</si>
  <si>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</si>
  <si>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</si>
  <si>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</si>
  <si>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</si>
  <si>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</si>
  <si>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</si>
  <si>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</si>
  <si>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</si>
  <si>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</si>
  <si>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</si>
  <si>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</si>
  <si>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</si>
  <si>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</si>
  <si>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</si>
  <si>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</si>
  <si>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</si>
  <si>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</si>
  <si>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</si>
  <si>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</si>
  <si>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</si>
  <si>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</si>
  <si>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</si>
  <si>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</si>
  <si>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</si>
  <si>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</si>
  <si>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</si>
  <si>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</si>
  <si>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</si>
  <si>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</si>
  <si>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</si>
  <si>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</si>
  <si>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</si>
  <si>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</si>
  <si>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</si>
  <si>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</si>
  <si>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</si>
  <si>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</si>
  <si>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</si>
  <si>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</si>
  <si>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</si>
  <si>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</si>
  <si>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</si>
  <si>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</si>
  <si>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</si>
  <si>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</si>
  <si>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</si>
  <si>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</si>
  <si>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</si>
  <si>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</si>
  <si>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</si>
  <si>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</si>
  <si>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</si>
  <si>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</si>
  <si>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</si>
  <si>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</si>
  <si>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</si>
  <si>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</si>
  <si>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</si>
  <si>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</si>
  <si>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</si>
  <si>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</si>
  <si>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</si>
  <si>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</si>
  <si>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</si>
  <si>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</si>
  <si>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</si>
  <si>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</si>
  <si>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</si>
  <si>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</si>
  <si>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</si>
  <si>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</si>
  <si>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</si>
  <si>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</si>
  <si>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</si>
  <si>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</si>
  <si>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</si>
  <si>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</si>
  <si>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</si>
  <si>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</si>
  <si>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</si>
  <si>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</si>
  <si>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</si>
  <si>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</si>
  <si>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</si>
  <si>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</si>
  <si>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</si>
  <si>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</si>
  <si>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</si>
  <si>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</si>
  <si>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</si>
  <si>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</si>
  <si>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</si>
  <si>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</si>
  <si>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</si>
  <si>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</si>
  <si>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</si>
  <si>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</si>
  <si>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</si>
  <si>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</si>
  <si>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</si>
  <si>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</si>
  <si>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</si>
  <si>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</si>
  <si>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</si>
  <si>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</si>
  <si>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</si>
  <si>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</si>
  <si>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</si>
  <si>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</si>
  <si>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</si>
  <si>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</si>
  <si>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</si>
  <si>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</si>
  <si>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</si>
  <si>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</si>
  <si>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</si>
  <si>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</si>
  <si>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</si>
  <si>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</si>
  <si>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</si>
  <si>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</si>
  <si>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</si>
  <si>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</si>
  <si>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</si>
  <si>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</si>
  <si>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</si>
  <si>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</si>
  <si>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</si>
  <si>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</si>
  <si>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</si>
  <si>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</si>
  <si>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</si>
  <si>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</si>
  <si>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</si>
  <si>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</si>
  <si>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</si>
  <si>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</si>
  <si>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</si>
  <si>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</si>
  <si>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</si>
  <si>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</si>
  <si>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</si>
  <si>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</si>
  <si>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</si>
  <si>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</si>
  <si>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</si>
  <si>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</si>
  <si>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</si>
  <si>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</si>
  <si>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</si>
  <si>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</si>
  <si>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</si>
  <si>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</si>
  <si>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</si>
  <si>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</si>
  <si>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</si>
  <si>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</si>
  <si>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</si>
  <si>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</si>
  <si>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</si>
  <si>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</si>
  <si>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</si>
  <si>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</si>
  <si>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</si>
  <si>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</si>
  <si>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</si>
  <si>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</si>
  <si>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</si>
  <si>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</si>
  <si>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</si>
  <si>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</si>
  <si>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</si>
  <si>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</si>
  <si>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</si>
  <si>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</si>
  <si>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</si>
  <si>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</si>
  <si>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</si>
  <si>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</si>
  <si>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</si>
  <si>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</si>
  <si>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</si>
  <si>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</si>
  <si>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</si>
  <si>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</si>
  <si>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</si>
  <si>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</si>
  <si>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</si>
  <si>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</si>
  <si>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</si>
  <si>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</si>
  <si>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</si>
  <si>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</si>
  <si>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</si>
  <si>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</si>
  <si>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</si>
  <si>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</si>
  <si>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</si>
  <si>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</si>
  <si>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</si>
  <si>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</si>
  <si>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</si>
  <si>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</si>
  <si>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</si>
  <si>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</si>
  <si>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</si>
  <si>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</si>
  <si>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</si>
  <si>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</si>
  <si>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</si>
  <si>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</si>
  <si>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</si>
  <si>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</si>
  <si>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</si>
  <si>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</si>
  <si>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</si>
  <si>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</si>
  <si>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</si>
  <si>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</si>
  <si>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</si>
  <si>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</si>
  <si>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</si>
  <si>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</si>
  <si>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</si>
  <si>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</si>
  <si>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</si>
  <si>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</si>
  <si>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</si>
  <si>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</si>
  <si>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</si>
  <si>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</si>
  <si>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</si>
  <si>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</si>
  <si>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</si>
  <si>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</si>
  <si>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</si>
  <si>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</si>
  <si>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</si>
  <si>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</si>
  <si>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</si>
  <si>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</si>
  <si>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</si>
  <si>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</si>
  <si>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</si>
  <si>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</si>
  <si>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</si>
  <si>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</si>
  <si>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</si>
  <si>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</si>
  <si>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</si>
  <si>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</si>
  <si>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</si>
  <si>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</si>
  <si>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</si>
  <si>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</si>
  <si>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</si>
  <si>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</si>
  <si>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</si>
  <si>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</si>
  <si>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</si>
  <si>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</si>
  <si>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</si>
  <si>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</si>
  <si>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</si>
  <si>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</si>
  <si>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</si>
  <si>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</si>
  <si>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</si>
  <si>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</si>
  <si>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</si>
  <si>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</si>
  <si>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</si>
  <si>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</si>
  <si>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</si>
  <si>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</si>
  <si>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</si>
  <si>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</si>
  <si>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</si>
  <si>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</si>
  <si>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</si>
  <si>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</si>
  <si>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</si>
  <si>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</si>
  <si>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</si>
  <si>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</si>
  <si>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</si>
  <si>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</si>
  <si>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</si>
  <si>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</si>
  <si>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</si>
  <si>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</si>
  <si>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</si>
  <si>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</si>
  <si>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</si>
  <si>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</si>
  <si>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</si>
  <si>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</si>
  <si>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</si>
  <si>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</si>
  <si>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</si>
  <si>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</si>
  <si>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</si>
  <si>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</si>
  <si>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</si>
  <si>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</si>
  <si>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</si>
  <si>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</si>
  <si>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</si>
  <si>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</si>
  <si>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</si>
  <si>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</si>
  <si>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</si>
  <si>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</si>
  <si>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</si>
  <si>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</si>
  <si>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</si>
  <si>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</si>
  <si>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</si>
  <si>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</si>
  <si>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</si>
  <si>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</si>
  <si>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</si>
  <si>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</si>
  <si>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</si>
  <si>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</si>
  <si>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</si>
  <si>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</si>
  <si>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</si>
  <si>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</si>
  <si>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</si>
  <si>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</si>
  <si>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</si>
  <si>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</si>
  <si>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</si>
  <si>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</si>
  <si>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</si>
  <si>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</si>
  <si>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</si>
  <si>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</si>
  <si>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</si>
  <si>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</si>
  <si>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</si>
  <si>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</si>
  <si>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</si>
  <si>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</si>
  <si>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</si>
  <si>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</si>
  <si>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</si>
  <si>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</si>
  <si>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</si>
  <si>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</si>
  <si>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</si>
  <si>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</si>
  <si>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</si>
  <si>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</si>
  <si>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</si>
  <si>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</si>
  <si>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</si>
  <si>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</si>
  <si>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</si>
  <si>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</si>
  <si>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</si>
  <si>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</si>
  <si>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</si>
  <si>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</si>
  <si>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</si>
  <si>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</si>
  <si>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</si>
  <si>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</si>
  <si>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</si>
  <si>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</si>
  <si>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</si>
  <si>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</si>
  <si>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</si>
  <si>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</si>
  <si>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</si>
  <si>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</si>
  <si>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</si>
  <si>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</si>
  <si>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</si>
  <si>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</si>
  <si>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</si>
  <si>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</si>
  <si>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</si>
  <si>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</si>
  <si>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</si>
  <si>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</si>
  <si>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</si>
  <si>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</si>
  <si>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</si>
  <si>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</si>
  <si>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</si>
  <si>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</si>
  <si>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</si>
  <si>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</si>
  <si>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</si>
  <si>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</si>
  <si>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</si>
  <si>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</si>
  <si>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</si>
  <si>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</si>
  <si>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</si>
  <si>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</si>
  <si>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</si>
  <si>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</si>
  <si>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</si>
  <si>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</si>
  <si>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</si>
  <si>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</si>
  <si>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</si>
  <si>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</si>
  <si>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</si>
  <si>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</si>
  <si>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</si>
  <si>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</si>
  <si>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</si>
  <si>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</si>
  <si>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</si>
  <si>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</si>
  <si>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</si>
  <si>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</si>
  <si>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</si>
  <si>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</si>
  <si>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</si>
  <si>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</si>
  <si>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</si>
  <si>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</si>
  <si>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</si>
  <si>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</si>
  <si>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</si>
  <si>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</si>
  <si>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</si>
  <si>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</si>
  <si>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</si>
  <si>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</si>
  <si>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</si>
  <si>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</si>
  <si>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</si>
  <si>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</si>
  <si>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</si>
  <si>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</si>
  <si>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</si>
  <si>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</si>
  <si>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</si>
  <si>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</si>
  <si>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</si>
  <si>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</si>
  <si>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</si>
  <si>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</si>
  <si>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</si>
  <si>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</si>
  <si>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</si>
  <si>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</si>
  <si>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</si>
  <si>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</si>
  <si>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</si>
  <si>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</si>
  <si>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</si>
  <si>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</si>
  <si>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</si>
  <si>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</si>
  <si>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</si>
  <si>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</si>
  <si>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</si>
  <si>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</si>
  <si>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</si>
  <si>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</si>
  <si>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</si>
  <si>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</si>
  <si>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</si>
  <si>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</si>
  <si>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</si>
  <si>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</si>
  <si>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</si>
  <si>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</si>
  <si>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</si>
  <si>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</si>
  <si>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</si>
  <si>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</si>
  <si>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</si>
  <si>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</si>
  <si>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</si>
  <si>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</si>
  <si>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</si>
  <si>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</si>
  <si>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</si>
  <si>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</si>
  <si>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</si>
  <si>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</si>
  <si>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</si>
  <si>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</si>
  <si>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</si>
  <si>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</si>
  <si>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</si>
  <si>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</si>
  <si>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</si>
  <si>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</si>
  <si>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</si>
  <si>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</si>
  <si>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</si>
  <si>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</si>
  <si>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</si>
  <si>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</si>
  <si>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</si>
  <si>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</si>
  <si>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</si>
  <si>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</si>
  <si>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</si>
  <si>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</si>
  <si>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</si>
  <si>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</si>
  <si>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</si>
  <si>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</si>
  <si>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</si>
  <si>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</si>
  <si>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</si>
  <si>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</si>
  <si>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</si>
  <si>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</si>
  <si>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</si>
  <si>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</si>
  <si>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</si>
  <si>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</si>
  <si>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</si>
  <si>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</si>
  <si>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</si>
  <si>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</si>
  <si>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</si>
  <si>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</si>
  <si>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</si>
  <si>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</si>
  <si>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</si>
  <si>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</si>
  <si>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</si>
  <si>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</si>
  <si>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</si>
  <si>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</si>
  <si>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</si>
  <si>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</si>
  <si>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</si>
  <si>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</si>
  <si>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</si>
  <si>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</si>
  <si>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</si>
  <si>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</si>
  <si>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</si>
  <si>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</si>
  <si>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</si>
  <si>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</si>
  <si>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</si>
  <si>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</si>
  <si>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</si>
  <si>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</si>
  <si>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</si>
  <si>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</si>
  <si>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</si>
  <si>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</si>
  <si>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</si>
  <si>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</si>
  <si>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</si>
  <si>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</si>
  <si>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</si>
  <si>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</si>
  <si>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</si>
  <si>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</si>
  <si>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</si>
  <si>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</si>
  <si>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</si>
  <si>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</si>
  <si>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</si>
  <si>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</si>
  <si>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</si>
  <si>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</si>
  <si>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</si>
  <si>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</si>
  <si>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</si>
  <si>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</si>
  <si>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</si>
  <si>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</si>
  <si>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</si>
  <si>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</si>
  <si>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</si>
  <si>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</si>
  <si>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</si>
  <si>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</si>
  <si>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</si>
  <si>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</si>
  <si>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</si>
  <si>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</si>
  <si>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</si>
  <si>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</si>
  <si>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</si>
  <si>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</si>
  <si>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</si>
  <si>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</si>
  <si>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</si>
  <si>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</si>
  <si>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</si>
  <si>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</si>
  <si>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</si>
  <si>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</si>
  <si>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</si>
  <si>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</si>
  <si>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</si>
  <si>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</si>
  <si>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</si>
  <si>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</si>
  <si>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</si>
  <si>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</si>
  <si>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</si>
  <si>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</si>
  <si>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</si>
  <si>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</si>
  <si>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</si>
  <si>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</si>
  <si>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</si>
  <si>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</si>
  <si>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</si>
  <si>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</si>
  <si>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</si>
  <si>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</si>
  <si>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</si>
  <si>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</si>
  <si>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</si>
  <si>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</si>
  <si>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</si>
  <si>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</si>
  <si>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</si>
  <si>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</si>
  <si>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</si>
  <si>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</si>
  <si>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</si>
  <si>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</si>
  <si>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</si>
  <si>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</si>
  <si>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</si>
  <si>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</si>
  <si>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</si>
  <si>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</si>
  <si>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</si>
  <si>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</si>
  <si>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</si>
  <si>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</si>
  <si>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</si>
  <si>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</si>
  <si>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</si>
  <si>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</si>
  <si>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</si>
  <si>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</si>
  <si>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</si>
  <si>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</si>
  <si>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</si>
  <si>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</si>
  <si>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</si>
  <si>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</si>
  <si>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</si>
  <si>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</si>
  <si>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</si>
  <si>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</si>
  <si>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</si>
  <si>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</si>
  <si>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</si>
  <si>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</si>
  <si>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</si>
  <si>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</si>
  <si>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</si>
  <si>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</si>
  <si>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</si>
  <si>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</si>
  <si>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</si>
  <si>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</si>
  <si>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</si>
  <si>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</si>
  <si>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</si>
  <si>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</si>
  <si>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</si>
  <si>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</si>
  <si>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</si>
  <si>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</si>
  <si>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</si>
  <si>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</si>
  <si>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</si>
  <si>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</si>
  <si>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</si>
  <si>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</si>
  <si>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</si>
  <si>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</si>
  <si>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</si>
  <si>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</si>
  <si>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</si>
  <si>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</si>
  <si>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</si>
  <si>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</si>
  <si>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</si>
  <si>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</si>
  <si>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</si>
  <si>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</si>
  <si>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</si>
  <si>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</si>
  <si>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</si>
  <si>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</si>
  <si>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</si>
  <si>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</si>
  <si>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</si>
  <si>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</si>
  <si>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</si>
  <si>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</si>
  <si>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</si>
  <si>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</si>
  <si>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</si>
  <si>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</si>
  <si>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</si>
  <si>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</si>
  <si>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</si>
  <si>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</si>
  <si>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</si>
  <si>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</si>
  <si>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</si>
  <si>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</si>
  <si>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</si>
  <si>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</si>
  <si>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</si>
  <si>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</si>
  <si>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</si>
  <si>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</si>
  <si>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</si>
  <si>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</si>
  <si>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</si>
  <si>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</si>
  <si>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</si>
  <si>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</si>
  <si>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</si>
  <si>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</si>
  <si>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</si>
  <si>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</si>
  <si>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</si>
  <si>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</si>
  <si>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</si>
  <si>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</si>
  <si>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</si>
  <si>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</si>
  <si>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</si>
  <si>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</si>
  <si>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</si>
  <si>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</si>
  <si>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</si>
  <si>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</si>
  <si>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</si>
  <si>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</si>
  <si>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</si>
  <si>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</si>
  <si>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</si>
  <si>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</si>
  <si>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</si>
  <si>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</si>
  <si>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</si>
  <si>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</si>
  <si>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</si>
  <si>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</si>
  <si>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</si>
  <si>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</si>
  <si>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</si>
  <si>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</si>
  <si>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</si>
  <si>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</si>
  <si>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</si>
  <si>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</si>
  <si>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</si>
  <si>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</si>
  <si>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</si>
  <si>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</si>
  <si>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</si>
  <si>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</si>
  <si>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</si>
  <si>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</si>
  <si>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</si>
  <si>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</si>
  <si>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</si>
  <si>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</si>
  <si>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</si>
  <si>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</si>
  <si>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</si>
  <si>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</si>
  <si>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</si>
  <si>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</si>
  <si>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</si>
  <si>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</si>
  <si>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</si>
  <si>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</si>
  <si>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</si>
  <si>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</si>
  <si>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</si>
  <si>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</si>
  <si>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</si>
  <si>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</si>
  <si>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</si>
  <si>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</si>
  <si>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</si>
  <si>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</si>
  <si>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</si>
  <si>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</si>
  <si>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</si>
  <si>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</si>
  <si>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</si>
  <si>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</si>
  <si>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</si>
  <si>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</si>
  <si>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</si>
  <si>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</si>
  <si>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</si>
  <si>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</si>
  <si>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</si>
  <si>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</si>
  <si>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</si>
  <si>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</si>
  <si>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</si>
  <si>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</si>
  <si>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</si>
  <si>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</si>
  <si>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</si>
  <si>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</si>
  <si>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</si>
  <si>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</si>
  <si>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</si>
  <si>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</si>
  <si>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</si>
  <si>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</si>
  <si>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</si>
  <si>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</si>
  <si>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</si>
  <si>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</si>
  <si>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</si>
  <si>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</si>
  <si>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</si>
  <si>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</si>
  <si>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</si>
  <si>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</si>
  <si>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</si>
  <si>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</si>
  <si>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</si>
  <si>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</si>
  <si>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</si>
  <si>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</si>
  <si>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</si>
  <si>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</si>
  <si>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</si>
  <si>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</si>
  <si>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</si>
  <si>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</si>
  <si>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</si>
  <si>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</si>
  <si>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</si>
  <si>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</si>
  <si>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</si>
  <si>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</si>
  <si>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</si>
  <si>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</si>
  <si>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</si>
  <si>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</si>
  <si>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</si>
  <si>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</si>
  <si>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</si>
  <si>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</si>
  <si>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</si>
  <si>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</si>
  <si>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</si>
  <si>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</si>
  <si>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</si>
  <si>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</si>
  <si>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</si>
  <si>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</si>
  <si>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</si>
  <si>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</si>
  <si>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</si>
  <si>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</si>
  <si>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</si>
  <si>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</si>
  <si>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</si>
  <si>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</si>
  <si>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</si>
  <si>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</si>
  <si>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</si>
  <si>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</si>
  <si>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</si>
  <si>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</si>
  <si>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</si>
  <si>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</si>
  <si>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</si>
  <si>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</si>
  <si>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</si>
  <si>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</si>
  <si>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</si>
  <si>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</si>
  <si>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</si>
  <si>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</si>
  <si>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</si>
  <si>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</si>
  <si>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</si>
  <si>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</si>
  <si>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</si>
  <si>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</si>
  <si>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</si>
  <si>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</si>
  <si>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</si>
  <si>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</si>
  <si>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</si>
  <si>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</si>
  <si>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</si>
  <si>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</si>
  <si>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</si>
  <si>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</si>
  <si>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</si>
  <si>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</si>
  <si>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</si>
  <si>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</si>
  <si>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</si>
  <si>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</si>
  <si>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</si>
  <si>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</si>
  <si>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</si>
  <si>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</si>
  <si>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</si>
  <si>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</si>
  <si>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</si>
  <si>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</si>
  <si>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</si>
  <si>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</si>
  <si>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</si>
  <si>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</si>
  <si>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</si>
  <si>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</si>
  <si>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</si>
  <si>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</si>
  <si>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</si>
  <si>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</si>
  <si>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</si>
  <si>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</si>
  <si>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</si>
  <si>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</si>
  <si>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</si>
  <si>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</si>
  <si>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</si>
  <si>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</si>
  <si>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</si>
  <si>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</si>
  <si>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</si>
  <si>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</si>
  <si>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</si>
  <si>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</si>
  <si>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</si>
  <si>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</si>
  <si>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</si>
  <si>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</si>
  <si>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</si>
  <si>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</si>
  <si>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</si>
  <si>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</si>
  <si>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</si>
  <si>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</si>
  <si>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</si>
  <si>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</si>
  <si>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</si>
  <si>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</si>
  <si>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</si>
  <si>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</si>
  <si>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</si>
  <si>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</si>
  <si>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</si>
  <si>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</si>
  <si>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</si>
  <si>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</si>
  <si>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</si>
  <si>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</si>
  <si>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</si>
  <si>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</si>
  <si>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</si>
  <si>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</si>
  <si>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</si>
  <si>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</si>
  <si>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</si>
  <si>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</si>
  <si>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</si>
  <si>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</si>
  <si>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</si>
  <si>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</si>
  <si>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</si>
  <si>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</si>
  <si>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</si>
  <si>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</si>
  <si>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</si>
  <si>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</si>
  <si>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</si>
  <si>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</si>
  <si>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</si>
  <si>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</si>
  <si>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</si>
  <si>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</si>
  <si>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</si>
  <si>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</si>
  <si>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</si>
  <si>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</si>
  <si>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</si>
  <si>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</si>
  <si>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</si>
  <si>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</si>
  <si>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</si>
  <si>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</si>
  <si>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</si>
  <si>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</si>
  <si>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</si>
  <si>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</si>
  <si>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</si>
  <si>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</si>
  <si>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</si>
  <si>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</si>
  <si>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</si>
  <si>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</si>
  <si>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</si>
  <si>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</si>
  <si>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</si>
  <si>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</si>
  <si>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</si>
  <si>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</si>
  <si>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</si>
  <si>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</si>
  <si>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</si>
  <si>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</si>
  <si>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</si>
  <si>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</si>
  <si>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</si>
  <si>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</si>
  <si>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</si>
  <si>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</si>
  <si>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</si>
  <si>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</si>
  <si>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</si>
  <si>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</si>
  <si>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</si>
  <si>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</si>
  <si>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</si>
  <si>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</si>
  <si>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</si>
  <si>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</si>
  <si>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</si>
  <si>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</si>
  <si>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</si>
  <si>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</si>
  <si>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</si>
  <si>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</si>
  <si>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</si>
  <si>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</si>
  <si>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</si>
  <si>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</si>
  <si>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</si>
  <si>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</si>
  <si>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</si>
  <si>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</si>
  <si>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</si>
  <si>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</si>
  <si>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</si>
  <si>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</si>
  <si>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</si>
  <si>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</si>
  <si>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</si>
  <si>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</si>
  <si>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</si>
  <si>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</si>
  <si>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</si>
  <si>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</si>
  <si>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</si>
  <si>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</si>
  <si>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</si>
  <si>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</si>
  <si>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</si>
  <si>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</si>
  <si>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</si>
  <si>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</si>
  <si>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</si>
  <si>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</si>
  <si>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</si>
  <si>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</si>
  <si>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</si>
  <si>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</si>
  <si>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</si>
  <si>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</si>
  <si>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</si>
  <si>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</si>
  <si>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</si>
  <si>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</si>
  <si>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</si>
  <si>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</si>
  <si>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</si>
  <si>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</si>
  <si>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</si>
  <si>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</si>
  <si>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</si>
  <si>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</si>
  <si>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</si>
  <si>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</si>
  <si>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</si>
  <si>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</si>
  <si>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</si>
  <si>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</si>
  <si>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</si>
  <si>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</si>
  <si>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</si>
  <si>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</si>
  <si>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</si>
  <si>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</si>
  <si>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</si>
  <si>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</si>
  <si>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</si>
  <si>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</si>
  <si>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</si>
  <si>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</si>
  <si>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</si>
  <si>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</si>
  <si>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</si>
  <si>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</si>
  <si>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</si>
  <si>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</si>
  <si>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</si>
  <si>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</si>
  <si>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</si>
  <si>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</si>
  <si>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</si>
  <si>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</si>
  <si>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</si>
  <si>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</si>
  <si>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</si>
  <si>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</si>
  <si>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</si>
  <si>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</si>
  <si>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</si>
  <si>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</si>
  <si>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</si>
  <si>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</si>
  <si>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</si>
  <si>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</si>
  <si>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</si>
  <si>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</si>
  <si>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</si>
  <si>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</si>
  <si>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</si>
  <si>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</si>
  <si>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</si>
  <si>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</si>
  <si>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</si>
  <si>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</si>
  <si>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</si>
  <si>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</si>
  <si>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</si>
  <si>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</si>
  <si>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</si>
  <si>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</si>
  <si>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</si>
  <si>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</si>
  <si>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</si>
  <si>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</si>
  <si>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</si>
  <si>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</si>
  <si>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</si>
  <si>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</si>
  <si>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</si>
  <si>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</si>
  <si>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</si>
  <si>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</si>
  <si>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</si>
  <si>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</si>
  <si>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</si>
  <si>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</si>
  <si>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</si>
  <si>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</si>
  <si>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</si>
  <si>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</si>
  <si>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</si>
  <si>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</si>
  <si>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</si>
  <si>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</si>
  <si>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</si>
  <si>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</si>
  <si>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</si>
  <si>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</si>
  <si>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</si>
  <si>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</si>
  <si>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</si>
  <si>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</si>
  <si>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</si>
  <si>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</si>
  <si>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</si>
  <si>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</si>
  <si>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</si>
  <si>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</si>
  <si>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</si>
  <si>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</si>
  <si>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</si>
  <si>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</si>
  <si>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</si>
  <si>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</si>
  <si>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</si>
  <si>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</si>
  <si>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</si>
  <si>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</si>
  <si>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</si>
  <si>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</si>
  <si>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</si>
  <si>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</si>
  <si>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</si>
  <si>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</si>
  <si>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</si>
  <si>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</si>
  <si>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</si>
  <si>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</si>
  <si>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</si>
  <si>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</si>
  <si>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</si>
  <si>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</si>
  <si>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</si>
  <si>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</si>
  <si>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</si>
  <si>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</si>
  <si>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</si>
  <si>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</si>
  <si>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</si>
  <si>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</si>
  <si>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</si>
  <si>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</si>
  <si>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</si>
  <si>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</si>
  <si>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</si>
  <si>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</si>
  <si>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</si>
  <si>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</si>
  <si>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</si>
  <si>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</si>
  <si>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</si>
  <si>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</si>
  <si>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</si>
  <si>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</si>
  <si>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</si>
  <si>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</si>
  <si>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</si>
  <si>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</si>
  <si>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</si>
  <si>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</si>
  <si>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</si>
  <si>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</si>
  <si>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</si>
  <si>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</si>
  <si>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</si>
  <si>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</si>
  <si>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</si>
  <si>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</si>
  <si>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</si>
  <si>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</si>
  <si>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</si>
  <si>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</si>
  <si>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</si>
  <si>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</si>
  <si>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</si>
  <si>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</si>
  <si>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</si>
  <si>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</si>
  <si>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</si>
  <si>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</si>
  <si>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</si>
  <si>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</si>
  <si>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</si>
  <si>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</si>
  <si>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</si>
  <si>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</si>
  <si>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</si>
  <si>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</si>
  <si>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</si>
  <si>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</si>
  <si>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</si>
  <si>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</si>
  <si>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</si>
  <si>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</si>
  <si>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</si>
  <si>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</si>
  <si>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</si>
  <si>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</si>
  <si>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</si>
  <si>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</si>
  <si>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</si>
  <si>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</si>
  <si>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</si>
  <si>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</si>
  <si>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</si>
  <si>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</si>
  <si>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</si>
  <si>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</si>
  <si>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</si>
  <si>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</si>
  <si>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</si>
  <si>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</si>
  <si>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</si>
  <si>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</si>
  <si>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</si>
  <si>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</si>
  <si>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</si>
  <si>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</si>
  <si>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</si>
  <si>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</si>
  <si>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</si>
  <si>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</si>
  <si>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</si>
  <si>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</si>
  <si>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</si>
  <si>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</si>
  <si>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</si>
  <si>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</si>
  <si>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</si>
  <si>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</si>
  <si>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</si>
  <si>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</si>
  <si>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</si>
  <si>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</si>
  <si>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</si>
  <si>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</si>
  <si>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</si>
  <si>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</si>
  <si>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</si>
  <si>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</si>
  <si>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</si>
  <si>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</si>
  <si>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</si>
  <si>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</si>
  <si>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</si>
  <si>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</si>
  <si>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</si>
  <si>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</si>
  <si>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</si>
  <si>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</si>
  <si>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</si>
  <si>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</si>
  <si>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</si>
  <si>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</si>
  <si>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</si>
  <si>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</si>
  <si>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</si>
  <si>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</si>
  <si>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</si>
  <si>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</si>
  <si>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</si>
  <si>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</si>
  <si>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</si>
  <si>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</si>
  <si>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</si>
  <si>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</si>
  <si>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</si>
  <si>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</si>
  <si>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</si>
  <si>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</si>
  <si>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</si>
  <si>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</si>
  <si>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</si>
  <si>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</si>
  <si>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</si>
  <si>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</si>
  <si>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</si>
  <si>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</si>
  <si>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</si>
  <si>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</si>
  <si>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</si>
  <si>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</si>
  <si>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</si>
  <si>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</si>
  <si>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</si>
  <si>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</si>
  <si>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</si>
  <si>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</si>
  <si>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</si>
  <si>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</si>
  <si>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</si>
  <si>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</si>
  <si>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</si>
  <si>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</si>
  <si>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</si>
  <si>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</si>
  <si>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</si>
  <si>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</si>
  <si>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</si>
  <si>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</si>
  <si>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</si>
  <si>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</si>
  <si>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</si>
  <si>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</si>
  <si>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</si>
  <si>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</si>
  <si>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</si>
  <si>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</si>
  <si>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</si>
  <si>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</si>
  <si>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</si>
  <si>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</si>
  <si>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</si>
  <si>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</si>
  <si>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</si>
  <si>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</si>
  <si>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</si>
  <si>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</si>
  <si>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</si>
  <si>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</si>
  <si>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</si>
  <si>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</si>
  <si>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</si>
  <si>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</si>
  <si>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</si>
  <si>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</si>
  <si>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</si>
  <si>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</si>
  <si>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</si>
  <si>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</si>
  <si>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</si>
  <si>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</si>
  <si>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</si>
  <si>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</si>
  <si>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</si>
  <si>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</si>
  <si>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</si>
  <si>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</si>
  <si>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</si>
  <si>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</si>
  <si>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</si>
  <si>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</si>
  <si>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</si>
  <si>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</si>
  <si>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</si>
  <si>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</si>
  <si>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</si>
  <si>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</si>
  <si>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</si>
  <si>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</si>
  <si>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</si>
  <si>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</si>
  <si>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</si>
  <si>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</si>
  <si>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</si>
  <si>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</si>
  <si>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</si>
  <si>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</si>
  <si>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</si>
  <si>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</si>
  <si>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</si>
  <si>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</si>
  <si>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</si>
  <si>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</si>
  <si>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</si>
  <si>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</si>
  <si>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</si>
  <si>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</si>
  <si>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</si>
  <si>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</si>
  <si>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</si>
  <si>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</si>
  <si>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</si>
  <si>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</si>
  <si>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</si>
  <si>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</si>
  <si>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</si>
  <si>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</si>
  <si>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</si>
  <si>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</si>
  <si>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</si>
  <si>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</si>
  <si>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</si>
  <si>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</si>
  <si>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</si>
  <si>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</si>
  <si>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</si>
  <si>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</si>
  <si>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</si>
  <si>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</si>
  <si>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</si>
  <si>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</si>
  <si>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</si>
  <si>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</si>
  <si>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</si>
  <si>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</si>
  <si>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</si>
  <si>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</si>
  <si>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</si>
  <si>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</si>
  <si>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</si>
  <si>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</si>
  <si>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</si>
  <si>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</si>
  <si>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</si>
  <si>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</si>
  <si>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</si>
  <si>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</si>
  <si>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</si>
  <si>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</si>
  <si>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</si>
  <si>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</si>
  <si>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</si>
  <si>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</si>
  <si>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</si>
  <si>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</si>
  <si>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</si>
  <si>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</si>
  <si>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</si>
  <si>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</si>
  <si>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</si>
  <si>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</si>
  <si>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</si>
  <si>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</si>
  <si>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</si>
  <si>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</si>
  <si>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</si>
  <si>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</si>
  <si>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</si>
  <si>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</si>
  <si>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</si>
  <si>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</si>
  <si>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</si>
  <si>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</si>
  <si>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</si>
  <si>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</si>
  <si>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</si>
  <si>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</si>
  <si>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</si>
  <si>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</si>
  <si>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</si>
  <si>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</si>
  <si>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</si>
  <si>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</si>
  <si>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</si>
  <si>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</si>
  <si>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</si>
  <si>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</si>
  <si>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</si>
  <si>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</si>
  <si>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</si>
  <si>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</si>
  <si>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</si>
  <si>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</si>
  <si>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</si>
  <si>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</si>
  <si>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</si>
  <si>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</si>
  <si>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</si>
  <si>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</si>
  <si>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</si>
  <si>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</si>
  <si>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</si>
  <si>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</si>
  <si>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</si>
  <si>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</si>
  <si>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</si>
  <si>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</si>
  <si>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</si>
  <si>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</si>
  <si>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</si>
  <si>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</si>
  <si>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</si>
  <si>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</si>
  <si>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</si>
  <si>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</si>
  <si>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</si>
  <si>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</si>
  <si>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</si>
  <si>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</si>
  <si>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</si>
  <si>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</si>
  <si>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</si>
  <si>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</si>
  <si>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</si>
  <si>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</si>
  <si>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</si>
  <si>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</si>
  <si>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</si>
  <si>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</si>
  <si>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</si>
  <si>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</si>
  <si>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</si>
  <si>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</si>
  <si>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</si>
  <si>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</si>
  <si>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</si>
  <si>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</si>
  <si>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</si>
  <si>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</si>
  <si>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</si>
  <si>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</si>
  <si>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</si>
  <si>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</si>
  <si>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</si>
  <si>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</si>
  <si>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</si>
  <si>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</si>
  <si>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</si>
  <si>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</si>
  <si>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</si>
  <si>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</si>
  <si>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</si>
  <si>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</si>
  <si>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</si>
  <si>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</si>
  <si>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</si>
  <si>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</si>
  <si>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</si>
  <si>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</si>
  <si>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</si>
  <si>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</si>
  <si>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</si>
  <si>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</si>
  <si>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</si>
  <si>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</si>
  <si>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</si>
  <si>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</si>
  <si>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</si>
  <si>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</si>
  <si>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</si>
  <si>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</si>
  <si>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</si>
  <si>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</si>
  <si>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</si>
  <si>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</si>
  <si>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</si>
  <si>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</si>
  <si>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</si>
  <si>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</si>
  <si>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</si>
  <si>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</si>
  <si>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</si>
  <si>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</si>
  <si>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</si>
  <si>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</si>
  <si>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</si>
  <si>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</si>
  <si>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</si>
  <si>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</si>
  <si>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</si>
  <si>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</si>
  <si>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</si>
  <si>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</si>
  <si>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</si>
  <si>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</si>
  <si>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</si>
  <si>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</si>
  <si>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</si>
  <si>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</si>
  <si>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</si>
  <si>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</si>
  <si>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</si>
  <si>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</si>
  <si>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</si>
  <si>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</si>
  <si>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</si>
  <si>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</si>
  <si>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</si>
  <si>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</si>
  <si>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</si>
  <si>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</si>
  <si>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</si>
  <si>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</si>
  <si>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</si>
  <si>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</si>
  <si>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</si>
  <si>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</si>
  <si>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</si>
  <si>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</si>
  <si>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</si>
  <si>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</si>
  <si>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</si>
  <si>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</si>
  <si>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</si>
  <si>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</si>
  <si>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</si>
  <si>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</si>
  <si>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</si>
  <si>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</si>
  <si>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</si>
  <si>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</si>
  <si>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</si>
  <si>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</si>
  <si>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</si>
  <si>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</si>
  <si>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</si>
  <si>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</si>
  <si>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</si>
  <si>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</si>
  <si>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</si>
  <si>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</si>
  <si>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</si>
  <si>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</si>
  <si>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</si>
  <si>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</si>
  <si>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</si>
  <si>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</si>
  <si>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</si>
  <si>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</si>
  <si>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</si>
  <si>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</si>
  <si>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</si>
  <si>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</si>
  <si>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</si>
  <si>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</si>
  <si>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</si>
  <si>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</si>
  <si>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</si>
  <si>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</si>
  <si>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</si>
  <si>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</si>
  <si>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</si>
  <si>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</si>
  <si>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</si>
  <si>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</si>
  <si>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</si>
  <si>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</si>
  <si>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</si>
  <si>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</si>
  <si>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</si>
  <si>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</si>
  <si>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</si>
  <si>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</si>
  <si>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</si>
  <si>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</si>
  <si>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</si>
  <si>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</si>
  <si>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</si>
  <si>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</si>
  <si>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</si>
  <si>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</si>
  <si>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</si>
  <si>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</si>
  <si>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</si>
  <si>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</si>
  <si>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</si>
  <si>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</si>
  <si>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</si>
  <si>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</si>
  <si>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</si>
  <si>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</si>
  <si>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</si>
  <si>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</si>
  <si>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</si>
  <si>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</si>
  <si>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</si>
  <si>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</si>
  <si>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</si>
  <si>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</si>
  <si>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</si>
  <si>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</si>
  <si>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</si>
  <si>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</si>
  <si>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</si>
  <si>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</si>
  <si>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</si>
  <si>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</si>
  <si>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</si>
  <si>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</si>
  <si>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</si>
  <si>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</si>
  <si>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</si>
  <si>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</si>
  <si>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</si>
  <si>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</si>
  <si>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</si>
  <si>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</si>
  <si>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</si>
  <si>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</si>
  <si>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</si>
  <si>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</si>
  <si>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</si>
  <si>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</si>
  <si>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</si>
  <si>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</si>
  <si>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</si>
  <si>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</si>
  <si>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</si>
  <si>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</si>
  <si>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</si>
  <si>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</si>
  <si>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</si>
  <si>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</si>
  <si>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</si>
  <si>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</si>
  <si>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</si>
  <si>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</si>
  <si>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</si>
  <si>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</si>
  <si>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</si>
  <si>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</si>
  <si>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</si>
  <si>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</si>
  <si>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</si>
  <si>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</si>
  <si>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</si>
  <si>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</si>
  <si>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</si>
  <si>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</si>
  <si>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</si>
  <si>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</si>
  <si>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</si>
  <si>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</si>
  <si>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</si>
  <si>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</si>
  <si>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</si>
  <si>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</si>
  <si>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</si>
  <si>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</si>
  <si>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</si>
  <si>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</si>
  <si>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</si>
  <si>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</si>
  <si>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</si>
  <si>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</si>
  <si>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</si>
  <si>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</si>
  <si>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</si>
  <si>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</si>
  <si>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</si>
  <si>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</si>
  <si>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</si>
  <si>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</si>
  <si>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</si>
  <si>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</si>
  <si>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</si>
  <si>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</si>
  <si>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</si>
  <si>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</si>
  <si>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</si>
  <si>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</si>
  <si>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</si>
  <si>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</si>
  <si>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</si>
  <si>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</si>
  <si>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</si>
  <si>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</si>
  <si>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</si>
  <si>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</si>
  <si>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</si>
  <si>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</si>
  <si>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</si>
  <si>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</si>
  <si>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</si>
  <si>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</si>
  <si>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</si>
  <si>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</si>
  <si>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</si>
  <si>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</si>
  <si>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</si>
  <si>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</si>
  <si>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</si>
  <si>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</si>
  <si>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</si>
  <si>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</si>
  <si>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</si>
  <si>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</si>
  <si>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</si>
  <si>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</si>
  <si>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</si>
  <si>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</si>
  <si>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</si>
  <si>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</si>
  <si>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</si>
  <si>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</si>
  <si>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</si>
  <si>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</si>
  <si>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</si>
  <si>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</si>
  <si>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</si>
  <si>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</si>
  <si>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</si>
  <si>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</si>
  <si>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</si>
  <si>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</si>
  <si>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</si>
  <si>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</si>
  <si>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</si>
  <si>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</si>
  <si>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</si>
  <si>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</si>
  <si>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</si>
  <si>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</si>
  <si>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</si>
  <si>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</si>
  <si>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</si>
  <si>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</si>
  <si>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</si>
  <si>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</si>
  <si>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</si>
  <si>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</si>
  <si>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</si>
  <si>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</si>
  <si>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</si>
  <si>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</si>
  <si>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</si>
  <si>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</si>
  <si>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</si>
  <si>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</si>
  <si>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</si>
  <si>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</si>
  <si>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</si>
  <si>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</si>
  <si>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</si>
  <si>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</si>
  <si>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</si>
  <si>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</si>
  <si>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</si>
  <si>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</si>
  <si>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</si>
  <si>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</si>
  <si>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</si>
  <si>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</si>
  <si>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</si>
  <si>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</si>
  <si>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</si>
  <si>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</si>
  <si>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</si>
  <si>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</si>
  <si>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</si>
  <si>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</si>
  <si>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</si>
  <si>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</si>
  <si>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</si>
  <si>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</si>
  <si>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</si>
  <si>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</si>
  <si>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</si>
  <si>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</si>
  <si>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</si>
  <si>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</si>
  <si>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</si>
  <si>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</si>
  <si>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</si>
  <si>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</si>
  <si>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</si>
  <si>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</si>
  <si>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</si>
  <si>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</si>
  <si>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</si>
  <si>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</si>
  <si>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</si>
  <si>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</si>
  <si>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</si>
  <si>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</si>
  <si>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</si>
  <si>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</si>
  <si>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</si>
  <si>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</si>
  <si>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</si>
  <si>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</si>
  <si>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</si>
  <si>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</si>
  <si>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</si>
  <si>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</si>
  <si>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</si>
  <si>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</si>
  <si>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</si>
  <si>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</si>
  <si>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</si>
  <si>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</si>
  <si>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</si>
  <si>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</si>
  <si>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</si>
  <si>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</si>
  <si>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</si>
  <si>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</si>
  <si>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</si>
  <si>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</si>
  <si>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</si>
  <si>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</si>
  <si>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</si>
  <si>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</si>
  <si>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</si>
  <si>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</si>
  <si>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</si>
  <si>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</si>
  <si>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</si>
  <si>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</si>
  <si>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</si>
  <si>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</si>
  <si>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</si>
  <si>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</si>
  <si>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</si>
  <si>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</si>
  <si>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</si>
  <si>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</si>
  <si>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</si>
  <si>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</si>
  <si>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</si>
  <si>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</si>
  <si>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</si>
  <si>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</si>
  <si>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</si>
  <si>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</si>
  <si>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</si>
  <si>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</si>
  <si>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</si>
  <si>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</si>
  <si>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</si>
  <si>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</si>
  <si>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</si>
  <si>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</si>
  <si>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</si>
  <si>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</si>
  <si>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</si>
  <si>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</si>
  <si>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</si>
  <si>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</si>
  <si>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</si>
  <si>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</si>
  <si>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</si>
  <si>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</si>
  <si>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</si>
  <si>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</si>
  <si>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</si>
  <si>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</si>
  <si>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</si>
  <si>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</si>
  <si>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</si>
  <si>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</si>
  <si>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</si>
  <si>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</si>
  <si>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</si>
  <si>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</si>
  <si>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</si>
  <si>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</si>
  <si>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</si>
  <si>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</si>
  <si>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</si>
  <si>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</si>
  <si>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</si>
  <si>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</si>
  <si>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</si>
  <si>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</si>
  <si>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</si>
  <si>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</si>
  <si>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</si>
  <si>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</si>
  <si>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</si>
  <si>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</si>
  <si>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</si>
  <si>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</si>
  <si>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</si>
  <si>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</si>
  <si>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</si>
  <si>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</si>
  <si>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</si>
  <si>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</si>
  <si>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</si>
  <si>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</si>
  <si>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</si>
  <si>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</si>
  <si>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</si>
  <si>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</si>
  <si>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</si>
  <si>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</si>
  <si>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</si>
  <si>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</si>
  <si>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</si>
  <si>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</si>
  <si>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</si>
  <si>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</si>
  <si>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</si>
  <si>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</si>
  <si>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</si>
  <si>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</si>
  <si>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</si>
  <si>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</si>
  <si>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</si>
  <si>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</si>
  <si>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</si>
  <si>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</si>
  <si>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</si>
  <si>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</si>
  <si>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</si>
  <si>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</si>
  <si>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</si>
  <si>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</si>
  <si>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</si>
  <si>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</si>
  <si>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</si>
  <si>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</si>
  <si>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</si>
  <si>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</si>
  <si>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</si>
  <si>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</si>
  <si>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</si>
  <si>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</si>
  <si>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</si>
  <si>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</si>
  <si>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</si>
  <si>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</si>
  <si>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</si>
  <si>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</si>
  <si>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</si>
  <si>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</si>
  <si>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</si>
  <si>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</si>
  <si>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</si>
  <si>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</si>
  <si>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</si>
  <si>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</si>
  <si>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</si>
  <si>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</si>
  <si>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</si>
  <si>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</si>
  <si>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</si>
  <si>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</si>
  <si>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</si>
  <si>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</si>
  <si>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</si>
  <si>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</si>
  <si>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</si>
  <si>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</si>
  <si>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</si>
  <si>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</si>
  <si>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</si>
  <si>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</si>
  <si>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</si>
  <si>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</si>
  <si>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</si>
  <si>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</si>
  <si>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</si>
  <si>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</si>
  <si>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</si>
  <si>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</si>
  <si>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</si>
  <si>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</si>
  <si>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</si>
  <si>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</si>
  <si>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</si>
  <si>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</si>
  <si>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</si>
  <si>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</si>
  <si>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</si>
  <si>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</si>
  <si>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</si>
  <si>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</si>
  <si>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</si>
  <si>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</si>
  <si>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</si>
  <si>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</si>
  <si>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</si>
  <si>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</si>
  <si>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</si>
  <si>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</si>
  <si>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</si>
  <si>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</si>
  <si>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</si>
  <si>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</si>
  <si>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</si>
  <si>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</si>
  <si>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</si>
  <si>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</si>
  <si>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</si>
  <si>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</si>
  <si>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</si>
  <si>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</si>
  <si>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</si>
  <si>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</si>
  <si>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</si>
  <si>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</si>
  <si>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</si>
  <si>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</si>
  <si>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</si>
  <si>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</si>
  <si>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</si>
  <si>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</si>
  <si>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</si>
  <si>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</si>
  <si>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</si>
  <si>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</si>
  <si>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</si>
  <si>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</si>
  <si>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</si>
  <si>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</si>
  <si>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</si>
  <si>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</si>
  <si>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</si>
  <si>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</si>
  <si>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</si>
  <si>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</si>
  <si>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</si>
  <si>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</si>
  <si>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</si>
  <si>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</si>
  <si>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</si>
  <si>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</si>
  <si>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</si>
  <si>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</si>
  <si>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</si>
  <si>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</si>
  <si>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</si>
  <si>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</si>
  <si>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</si>
  <si>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</si>
  <si>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</si>
  <si>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</si>
  <si>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</si>
  <si>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</si>
  <si>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</si>
  <si>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</si>
  <si>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</si>
  <si>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</si>
  <si>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</si>
  <si>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</si>
  <si>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</si>
  <si>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</si>
  <si>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</si>
  <si>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</si>
  <si>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</si>
  <si>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</si>
  <si>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</si>
  <si>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</si>
  <si>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</si>
  <si>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</si>
  <si>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</si>
  <si>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</si>
  <si>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</si>
  <si>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</si>
  <si>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</si>
  <si>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</si>
  <si>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</si>
  <si>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</si>
  <si>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</si>
  <si>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</si>
  <si>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</si>
  <si>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</si>
  <si>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</si>
  <si>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</si>
  <si>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</si>
  <si>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</si>
  <si>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</si>
  <si>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</si>
  <si>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</si>
  <si>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</si>
  <si>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</si>
  <si>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</si>
  <si>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</si>
  <si>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</si>
  <si>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</si>
  <si>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</si>
  <si>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</si>
  <si>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</si>
  <si>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</si>
  <si>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</si>
  <si>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</si>
  <si>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</si>
  <si>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</si>
  <si>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</si>
  <si>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</si>
  <si>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</si>
  <si>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</si>
  <si>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</si>
  <si>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</si>
  <si>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</si>
  <si>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</si>
  <si>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</si>
  <si>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</si>
  <si>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</si>
  <si>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</si>
  <si>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</si>
  <si>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</si>
  <si>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</si>
  <si>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</si>
  <si>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</si>
  <si>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</si>
  <si>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</si>
  <si>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</si>
  <si>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</si>
  <si>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</si>
  <si>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</si>
  <si>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</si>
  <si>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</si>
  <si>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</si>
  <si>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</si>
  <si>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</si>
  <si>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</si>
  <si>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</si>
  <si>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</si>
  <si>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</si>
  <si>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</si>
  <si>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</si>
  <si>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</si>
  <si>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</si>
  <si>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</si>
  <si>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</si>
  <si>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</si>
  <si>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</si>
  <si>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</si>
  <si>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</si>
  <si>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</si>
  <si>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</si>
  <si>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</si>
  <si>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</si>
  <si>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</si>
  <si>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</si>
  <si>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</si>
  <si>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</si>
  <si>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</si>
  <si>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</si>
  <si>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</si>
  <si>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</si>
  <si>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</si>
  <si>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</si>
  <si>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</si>
  <si>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</si>
  <si>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</si>
  <si>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</si>
  <si>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</si>
  <si>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</si>
  <si>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</si>
  <si>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</si>
  <si>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</si>
  <si>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</si>
  <si>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</si>
  <si>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</si>
  <si>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</si>
  <si>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</si>
  <si>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</si>
  <si>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</si>
  <si>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</si>
  <si>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</si>
  <si>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</si>
  <si>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</si>
  <si>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</si>
  <si>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</si>
  <si>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</si>
  <si>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</si>
  <si>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</si>
  <si>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</si>
  <si>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</si>
  <si>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</si>
  <si>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</si>
  <si>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</si>
  <si>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</si>
  <si>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</si>
  <si>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</si>
  <si>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</si>
  <si>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</si>
  <si>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</si>
  <si>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</si>
  <si>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</si>
  <si>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</si>
  <si>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</si>
  <si>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</si>
  <si>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</si>
  <si>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</si>
  <si>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</si>
  <si>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</si>
  <si>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</si>
  <si>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</si>
  <si>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</si>
  <si>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</si>
  <si>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</si>
  <si>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</si>
  <si>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</si>
  <si>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</si>
  <si>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</si>
  <si>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</si>
  <si>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</si>
  <si>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</si>
  <si>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</si>
  <si>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</si>
  <si>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</si>
  <si>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</si>
  <si>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</si>
  <si>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</si>
  <si>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</si>
  <si>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</si>
  <si>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</si>
  <si>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</si>
  <si>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</si>
  <si>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</si>
  <si>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</si>
  <si>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</si>
  <si>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</si>
  <si>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</si>
  <si>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</si>
  <si>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</si>
  <si>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</si>
  <si>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</si>
  <si>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</si>
  <si>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</si>
  <si>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</si>
  <si>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</si>
  <si>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</si>
  <si>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</si>
  <si>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</si>
  <si>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</si>
  <si>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</si>
  <si>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</si>
  <si>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</si>
  <si>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</si>
  <si>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</si>
  <si>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</si>
  <si>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</si>
  <si>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</si>
  <si>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</si>
  <si>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</si>
  <si>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</si>
  <si>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</si>
  <si>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</si>
  <si>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</si>
  <si>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</si>
  <si>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</si>
  <si>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</si>
  <si>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</si>
  <si>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</si>
  <si>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</si>
  <si>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</si>
  <si>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</si>
  <si>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</si>
  <si>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</si>
  <si>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</si>
  <si>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</si>
  <si>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</si>
  <si>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</si>
  <si>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</si>
  <si>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</si>
  <si>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</si>
  <si>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</si>
  <si>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</si>
  <si>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</si>
  <si>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</si>
  <si>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</si>
  <si>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</si>
  <si>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</si>
  <si>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</si>
  <si>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</si>
  <si>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</si>
  <si>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</si>
  <si>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</si>
  <si>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</si>
  <si>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</si>
  <si>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</si>
  <si>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</si>
  <si>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</si>
  <si>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</si>
  <si>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</si>
  <si>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</si>
  <si>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</si>
  <si>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</si>
  <si>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</si>
  <si>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</si>
  <si>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</si>
  <si>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</si>
  <si>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</si>
  <si>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</si>
  <si>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</si>
  <si>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</si>
  <si>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</si>
  <si>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</si>
  <si>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</si>
  <si>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</si>
  <si>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</si>
  <si>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</si>
  <si>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</si>
  <si>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</si>
  <si>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</si>
  <si>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</si>
  <si>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</si>
  <si>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</si>
  <si>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</si>
  <si>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</si>
  <si>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</si>
  <si>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</si>
  <si>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</si>
  <si>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</si>
  <si>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</si>
  <si>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</si>
  <si>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</si>
  <si>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</si>
  <si>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</si>
  <si>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</si>
  <si>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</si>
  <si>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</si>
  <si>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</si>
  <si>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</si>
  <si>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</si>
  <si>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</si>
  <si>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</si>
  <si>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</si>
  <si>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</si>
  <si>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</si>
  <si>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</si>
  <si>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</si>
  <si>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</si>
  <si>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</si>
  <si>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</si>
  <si>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</si>
  <si>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</si>
  <si>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</si>
  <si>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</si>
  <si>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</si>
  <si>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</si>
  <si>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</si>
  <si>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</si>
  <si>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</si>
  <si>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</si>
  <si>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</si>
  <si>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</si>
  <si>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</si>
  <si>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</si>
  <si>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</si>
  <si>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</si>
  <si>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</si>
  <si>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</si>
  <si>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</si>
  <si>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</si>
  <si>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</si>
  <si>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</si>
  <si>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</si>
  <si>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</si>
  <si>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</si>
  <si>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</si>
  <si>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</si>
  <si>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</si>
  <si>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</si>
  <si>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</si>
  <si>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</si>
  <si>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</si>
  <si>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</si>
  <si>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</si>
  <si>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</si>
  <si>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</si>
  <si>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</si>
  <si>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</si>
  <si>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</si>
  <si>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</si>
  <si>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</si>
  <si>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</si>
  <si>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</si>
  <si>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</si>
  <si>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</si>
  <si>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</si>
  <si>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</si>
  <si>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</si>
  <si>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</si>
  <si>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</si>
  <si>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</si>
  <si>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</si>
  <si>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</si>
  <si>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</si>
  <si>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</si>
  <si>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</si>
  <si>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</si>
  <si>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</si>
  <si>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</si>
  <si>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</si>
  <si>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</si>
  <si>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</si>
  <si>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</si>
  <si>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</si>
  <si>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</si>
  <si>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</si>
  <si>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</si>
  <si>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</si>
  <si>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</si>
  <si>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</si>
  <si>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</si>
  <si>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</si>
  <si>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</si>
  <si>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</si>
  <si>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</si>
  <si>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</si>
  <si>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</si>
  <si>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</si>
  <si>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</si>
  <si>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</si>
  <si>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</si>
  <si>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</si>
  <si>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</si>
  <si>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</si>
  <si>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</si>
  <si>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</si>
  <si>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</si>
  <si>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</si>
  <si>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</si>
  <si>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</si>
  <si>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</si>
  <si>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</si>
  <si>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</si>
  <si>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</si>
  <si>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</si>
  <si>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</si>
  <si>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</si>
  <si>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</si>
  <si>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</si>
  <si>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</si>
  <si>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</si>
  <si>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</si>
  <si>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</si>
  <si>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</si>
  <si>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</si>
  <si>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</si>
  <si>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</si>
  <si>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</si>
  <si>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</si>
  <si>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</si>
  <si>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</si>
  <si>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</si>
  <si>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</si>
  <si>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</si>
  <si>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</si>
  <si>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</si>
  <si>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</si>
  <si>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</si>
  <si>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</si>
  <si>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</si>
  <si>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</si>
  <si>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</si>
  <si>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</si>
  <si>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</si>
  <si>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</si>
  <si>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</si>
  <si>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</si>
  <si>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</si>
  <si>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</si>
  <si>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</si>
  <si>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</si>
  <si>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</si>
  <si>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</si>
  <si>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</si>
  <si>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</si>
  <si>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</si>
  <si>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</si>
  <si>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</si>
  <si>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</si>
  <si>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</si>
  <si>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</si>
  <si>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</si>
  <si>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</si>
  <si>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</si>
  <si>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</si>
  <si>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</si>
  <si>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</si>
  <si>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</si>
  <si>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</si>
  <si>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</si>
  <si>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</si>
  <si>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</si>
  <si>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</si>
  <si>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</si>
  <si>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</si>
  <si>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</si>
  <si>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</si>
  <si>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</si>
  <si>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</si>
  <si>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</si>
  <si>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</si>
  <si>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</si>
  <si>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</si>
  <si>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</si>
  <si>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</si>
  <si>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</si>
  <si>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</si>
  <si>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</si>
  <si>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</si>
  <si>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</si>
  <si>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</si>
  <si>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</si>
  <si>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</si>
  <si>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</si>
  <si>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</si>
  <si>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</si>
  <si>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</si>
  <si>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</si>
  <si>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</si>
  <si>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</si>
  <si>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</si>
  <si>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</si>
  <si>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</si>
  <si>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</si>
  <si>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</si>
  <si>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</si>
  <si>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</si>
  <si>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</si>
  <si>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</si>
  <si>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</si>
  <si>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</si>
  <si>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</si>
  <si>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</si>
  <si>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</si>
  <si>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</si>
  <si>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</si>
  <si>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</si>
  <si>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</si>
  <si>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</si>
  <si>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</si>
  <si>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</si>
  <si>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</si>
  <si>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</si>
  <si>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</si>
  <si>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</si>
  <si>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</si>
  <si>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</si>
  <si>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</si>
  <si>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</si>
  <si>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</si>
  <si>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</si>
  <si>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</si>
  <si>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</si>
  <si>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</si>
  <si>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</si>
  <si>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</si>
  <si>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</si>
  <si>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</si>
  <si>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</si>
  <si>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</si>
  <si>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</si>
  <si>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</si>
  <si>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</si>
  <si>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</si>
  <si>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</si>
  <si>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</si>
  <si>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</si>
  <si>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</si>
  <si>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</si>
  <si>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</si>
  <si>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</si>
  <si>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</si>
  <si>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</si>
  <si>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</si>
  <si>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</si>
  <si>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</si>
  <si>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</si>
  <si>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</si>
  <si>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</si>
  <si>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</si>
  <si>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</si>
  <si>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</si>
  <si>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</si>
  <si>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</si>
  <si>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</si>
  <si>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</si>
  <si>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</si>
  <si>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</si>
  <si>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</si>
  <si>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</si>
  <si>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</si>
  <si>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</si>
  <si>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</si>
  <si>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</si>
  <si>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</si>
  <si>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</si>
  <si>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</si>
  <si>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</si>
  <si>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</si>
  <si>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</si>
  <si>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</si>
  <si>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</si>
  <si>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</si>
  <si>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</si>
  <si>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</si>
  <si>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</si>
  <si>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</si>
  <si>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</si>
  <si>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</si>
  <si>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</si>
  <si>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</si>
  <si>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</si>
  <si>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</si>
  <si>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</si>
  <si>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</si>
  <si>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</si>
  <si>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</si>
  <si>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</si>
  <si>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</si>
  <si>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</si>
  <si>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</si>
  <si>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</si>
  <si>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</si>
  <si>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</si>
  <si>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</si>
  <si>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</si>
  <si>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</si>
  <si>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</si>
  <si>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</si>
  <si>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</si>
  <si>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</si>
  <si>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</si>
  <si>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</si>
  <si>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</si>
  <si>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</si>
  <si>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</si>
  <si>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</si>
  <si>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</si>
  <si>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</si>
  <si>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</si>
  <si>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</si>
  <si>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</si>
  <si>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</si>
  <si>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</si>
  <si>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</si>
  <si>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</si>
  <si>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</si>
  <si>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</si>
  <si>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</si>
  <si>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</si>
  <si>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</si>
  <si>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</si>
  <si>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</si>
  <si>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</si>
  <si>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</si>
  <si>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</si>
  <si>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</si>
  <si>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</si>
  <si>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</si>
  <si>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</si>
  <si>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</si>
  <si>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</si>
  <si>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</si>
  <si>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</si>
  <si>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</si>
  <si>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</si>
  <si>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</si>
  <si>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</si>
  <si>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</si>
  <si>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</si>
  <si>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</si>
  <si>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</si>
  <si>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</si>
  <si>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</si>
  <si>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</si>
  <si>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</si>
  <si>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</si>
  <si>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</si>
  <si>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</si>
  <si>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</si>
  <si>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</si>
  <si>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</si>
  <si>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</si>
  <si>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</si>
  <si>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</si>
  <si>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</si>
  <si>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</si>
  <si>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</si>
  <si>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</si>
  <si>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</si>
  <si>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</si>
  <si>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</si>
  <si>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</si>
  <si>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</si>
  <si>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</si>
  <si>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</si>
  <si>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</si>
  <si>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</si>
  <si>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</si>
  <si>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</si>
  <si>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</si>
  <si>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</si>
  <si>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</si>
  <si>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</si>
  <si>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</si>
  <si>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</si>
  <si>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</si>
  <si>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</si>
  <si>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</si>
  <si>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</si>
  <si>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</si>
  <si>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</si>
  <si>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</si>
  <si>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</si>
  <si>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</si>
  <si>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</si>
  <si>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</si>
  <si>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</si>
  <si>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</si>
  <si>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</si>
  <si>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</si>
  <si>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</si>
  <si>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</si>
  <si>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</si>
  <si>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</si>
  <si>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</si>
  <si>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</si>
  <si>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</si>
  <si>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</si>
  <si>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</si>
  <si>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</si>
  <si>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</si>
  <si>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</si>
  <si>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</si>
  <si>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</si>
  <si>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</si>
  <si>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</si>
  <si>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</si>
  <si>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</si>
  <si>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</si>
  <si>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</si>
  <si>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</si>
  <si>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</si>
  <si>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</si>
  <si>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</si>
  <si>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</si>
  <si>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</si>
  <si>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</si>
  <si>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</si>
  <si>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</si>
  <si>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</si>
  <si>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</si>
  <si>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</si>
  <si>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</si>
  <si>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</si>
  <si>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</si>
  <si>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</si>
  <si>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</si>
  <si>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</si>
  <si>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</si>
  <si>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</si>
  <si>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</si>
  <si>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</si>
  <si>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</si>
  <si>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</si>
  <si>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</si>
  <si>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</si>
  <si>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</si>
  <si>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</si>
  <si>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</si>
  <si>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</si>
  <si>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</si>
  <si>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</si>
  <si>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</si>
  <si>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</si>
  <si>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</si>
  <si>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</si>
  <si>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</si>
  <si>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</si>
  <si>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</si>
  <si>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</si>
  <si>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</si>
  <si>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</si>
  <si>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</si>
  <si>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</si>
  <si>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</si>
  <si>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</si>
  <si>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</si>
  <si>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</si>
  <si>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</si>
  <si>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</si>
  <si>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</si>
  <si>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</si>
  <si>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</si>
  <si>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</si>
  <si>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</si>
  <si>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</si>
  <si>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</si>
  <si>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</si>
  <si>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</si>
  <si>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</si>
  <si>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</si>
  <si>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</si>
  <si>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</si>
  <si>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</si>
  <si>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</si>
  <si>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</si>
  <si>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</si>
  <si>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</si>
  <si>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</si>
  <si>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</si>
  <si>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</si>
  <si>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</si>
  <si>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</si>
  <si>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</si>
  <si>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</si>
  <si>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</si>
  <si>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</si>
  <si>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</si>
  <si>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</si>
  <si>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</si>
  <si>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</si>
  <si>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</si>
  <si>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</si>
  <si>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</si>
  <si>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</si>
  <si>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</si>
  <si>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</si>
  <si>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</si>
  <si>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</si>
  <si>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</si>
  <si>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</si>
  <si>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</si>
  <si>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</si>
  <si>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</si>
  <si>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</si>
  <si>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</si>
  <si>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</si>
  <si>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</si>
  <si>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</si>
  <si>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</si>
  <si>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</si>
  <si>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</si>
  <si>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</si>
  <si>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</si>
  <si>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</si>
  <si>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</si>
  <si>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</si>
  <si>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</si>
  <si>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</si>
  <si>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</si>
  <si>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</si>
  <si>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</si>
  <si>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</si>
  <si>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</si>
  <si>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</si>
  <si>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</si>
  <si>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</si>
  <si>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</si>
  <si>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</si>
  <si>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</si>
  <si>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</si>
  <si>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</si>
  <si>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</si>
  <si>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</si>
  <si>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</si>
  <si>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</si>
  <si>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</si>
  <si>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</si>
  <si>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</si>
  <si>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</si>
  <si>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</si>
  <si>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</si>
  <si>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</si>
  <si>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</si>
  <si>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</si>
  <si>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</si>
  <si>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</si>
  <si>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</si>
  <si>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</si>
  <si>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</si>
  <si>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</si>
  <si>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</si>
  <si>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</si>
  <si>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</si>
  <si>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</si>
  <si>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</si>
  <si>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</si>
  <si>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</si>
  <si>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</si>
  <si>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</si>
  <si>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</si>
  <si>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</si>
  <si>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</si>
  <si>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</si>
  <si>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</si>
  <si>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</si>
  <si>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</si>
  <si>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</si>
  <si>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</si>
  <si>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</si>
  <si>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</si>
  <si>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</si>
  <si>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</si>
  <si>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</si>
  <si>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</si>
  <si>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</si>
  <si>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</si>
  <si>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</si>
  <si>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</si>
  <si>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</si>
  <si>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</si>
  <si>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</si>
  <si>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</si>
  <si>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</si>
  <si>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</si>
  <si>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</si>
  <si>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</si>
  <si>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</si>
  <si>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</si>
  <si>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</si>
  <si>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</si>
  <si>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</si>
  <si>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</si>
  <si>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</si>
  <si>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</si>
  <si>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</si>
  <si>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</si>
  <si>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</si>
  <si>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</si>
  <si>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</si>
  <si>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</si>
  <si>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</si>
  <si>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</si>
  <si>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</si>
  <si>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</si>
  <si>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</si>
  <si>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</si>
  <si>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</si>
  <si>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</si>
  <si>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</si>
  <si>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</si>
  <si>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</si>
  <si>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</si>
  <si>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</si>
  <si>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</si>
  <si>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</si>
  <si>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</si>
  <si>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</si>
  <si>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</si>
  <si>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</si>
  <si>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</si>
  <si>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</si>
  <si>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</si>
  <si>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</si>
  <si>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</si>
  <si>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</si>
  <si>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</si>
  <si>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</si>
  <si>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</si>
  <si>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</si>
  <si>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</si>
  <si>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</si>
  <si>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</si>
  <si>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</si>
  <si>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</si>
  <si>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</si>
  <si>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</si>
  <si>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</si>
  <si>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</si>
  <si>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</si>
  <si>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</si>
  <si>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</si>
  <si>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</si>
  <si>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</si>
  <si>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</si>
  <si>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</si>
  <si>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</si>
  <si>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</si>
  <si>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</si>
  <si>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</si>
  <si>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</si>
  <si>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</si>
  <si>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</si>
  <si>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</si>
  <si>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</si>
  <si>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</si>
  <si>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</si>
  <si>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</si>
  <si>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</si>
  <si>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</si>
  <si>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</si>
  <si>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</si>
  <si>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</si>
  <si>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</si>
  <si>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</si>
  <si>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</si>
  <si>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</si>
  <si>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</si>
  <si>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</si>
  <si>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</si>
  <si>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</si>
  <si>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</si>
  <si>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</si>
  <si>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</si>
  <si>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</si>
  <si>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</si>
  <si>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</si>
  <si>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</si>
  <si>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</si>
  <si>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</si>
  <si>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</si>
  <si>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</si>
  <si>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</si>
  <si>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</si>
  <si>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</si>
  <si>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</si>
  <si>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</si>
  <si>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</si>
  <si>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</si>
  <si>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</si>
  <si>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</si>
  <si>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</si>
  <si>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</si>
  <si>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</si>
  <si>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</si>
  <si>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</si>
  <si>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</si>
  <si>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</si>
  <si>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</si>
  <si>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</si>
  <si>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</si>
  <si>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</si>
  <si>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</si>
  <si>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</si>
  <si>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</si>
  <si>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</si>
  <si>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</si>
  <si>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</si>
  <si>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</si>
  <si>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</si>
  <si>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</si>
  <si>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</si>
  <si>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</si>
  <si>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</si>
  <si>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</si>
  <si>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</si>
  <si>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</si>
  <si>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</si>
  <si>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</si>
  <si>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</si>
  <si>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</si>
  <si>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</si>
  <si>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</si>
  <si>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</si>
  <si>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</si>
  <si>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</si>
  <si>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</si>
  <si>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</si>
  <si>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</si>
  <si>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</si>
  <si>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</si>
  <si>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</si>
  <si>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</si>
  <si>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</si>
  <si>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</si>
  <si>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</si>
  <si>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</si>
  <si>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</si>
  <si>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</si>
  <si>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</si>
  <si>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</si>
  <si>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</si>
  <si>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</si>
  <si>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</si>
  <si>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</si>
  <si>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</si>
  <si>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</si>
  <si>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</si>
  <si>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</si>
  <si>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</si>
  <si>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</si>
  <si>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</si>
  <si>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</si>
  <si>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</si>
  <si>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</si>
  <si>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</si>
  <si>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</si>
  <si>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</si>
  <si>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</si>
  <si>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</si>
  <si>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</si>
  <si>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</si>
  <si>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</si>
  <si>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</si>
  <si>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</si>
  <si>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</si>
  <si>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</si>
  <si>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</si>
  <si>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</si>
  <si>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</si>
  <si>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</si>
  <si>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</si>
  <si>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</si>
  <si>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</si>
  <si>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</si>
  <si>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</si>
  <si>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</si>
  <si>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</si>
  <si>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</si>
  <si>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</si>
  <si>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</si>
  <si>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</si>
  <si>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</si>
  <si>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</si>
  <si>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</si>
  <si>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</si>
  <si>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</si>
  <si>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</si>
  <si>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</si>
  <si>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</si>
  <si>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</si>
  <si>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</si>
  <si>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</si>
  <si>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</si>
  <si>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</si>
  <si>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</si>
  <si>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</si>
  <si>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</si>
  <si>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</si>
  <si>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</si>
  <si>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</si>
  <si>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</si>
  <si>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</si>
  <si>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</si>
  <si>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</si>
  <si>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</si>
  <si>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</si>
  <si>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</si>
  <si>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</si>
  <si>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</si>
  <si>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</si>
  <si>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</si>
  <si>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</si>
  <si>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</si>
  <si>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</si>
  <si>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</si>
  <si>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</si>
  <si>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</si>
  <si>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</si>
  <si>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</si>
  <si>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</si>
  <si>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</si>
  <si>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</si>
  <si>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</si>
  <si>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</si>
  <si>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</si>
  <si>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</si>
  <si>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</si>
  <si>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</si>
  <si>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</si>
  <si>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</si>
  <si>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</si>
  <si>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</si>
  <si>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</si>
  <si>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</si>
  <si>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</si>
  <si>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</si>
  <si>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</si>
  <si>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</si>
  <si>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</si>
  <si>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</si>
  <si>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</si>
  <si>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</si>
  <si>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</si>
  <si>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</si>
  <si>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</si>
  <si>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</si>
  <si>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</si>
  <si>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</si>
  <si>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</si>
  <si>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</si>
  <si>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</si>
  <si>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</si>
  <si>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</si>
  <si>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</si>
  <si>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</si>
  <si>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</si>
  <si>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</si>
  <si>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</si>
  <si>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</si>
  <si>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</si>
  <si>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</si>
  <si>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</si>
  <si>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</si>
  <si>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</si>
  <si>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</si>
  <si>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</si>
  <si>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</si>
  <si>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</si>
  <si>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</si>
  <si>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</si>
  <si>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</si>
  <si>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</si>
  <si>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</si>
  <si>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</si>
  <si>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</si>
  <si>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</si>
  <si>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</si>
  <si>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</si>
  <si>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</si>
  <si>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</si>
  <si>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</si>
  <si>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</si>
  <si>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</si>
  <si>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</si>
  <si>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</si>
  <si>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</si>
  <si>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</si>
  <si>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</si>
  <si>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</si>
  <si>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</si>
  <si>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</si>
  <si>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</si>
  <si>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</si>
  <si>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</si>
  <si>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</si>
  <si>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</si>
  <si>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</si>
  <si>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</si>
  <si>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</si>
  <si>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</si>
  <si>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</si>
  <si>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</si>
  <si>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</si>
  <si>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</si>
  <si>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</si>
  <si>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</si>
  <si>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</si>
  <si>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</si>
  <si>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</si>
  <si>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</si>
  <si>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</si>
  <si>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</si>
  <si>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</si>
  <si>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</si>
  <si>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</si>
  <si>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</si>
  <si>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</si>
  <si>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</si>
  <si>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</si>
  <si>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</si>
  <si>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</si>
  <si>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</si>
  <si>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</si>
  <si>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</si>
  <si>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</si>
  <si>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</si>
  <si>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</si>
  <si>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</si>
  <si>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</si>
  <si>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</si>
  <si>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</si>
  <si>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</si>
  <si>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</si>
  <si>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</si>
  <si>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</si>
  <si>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</si>
  <si>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</si>
  <si>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</si>
  <si>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</si>
  <si>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</si>
  <si>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</si>
  <si>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</si>
  <si>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</si>
  <si>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</si>
  <si>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</si>
  <si>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</si>
  <si>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</si>
  <si>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</si>
  <si>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</si>
  <si>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</si>
  <si>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</si>
  <si>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</si>
  <si>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</si>
  <si>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</si>
  <si>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</si>
  <si>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</si>
  <si>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</si>
  <si>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</si>
  <si>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</si>
  <si>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</si>
  <si>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</si>
  <si>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</si>
  <si>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</si>
  <si>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</si>
  <si>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</si>
  <si>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</si>
  <si>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</si>
  <si>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</si>
  <si>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</si>
  <si>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</si>
  <si>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</si>
  <si>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</si>
  <si>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</si>
  <si>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</si>
  <si>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</si>
  <si>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</si>
  <si>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</si>
  <si>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</si>
  <si>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</si>
  <si>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</si>
  <si>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</si>
  <si>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</si>
  <si>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</si>
  <si>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</si>
  <si>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</si>
  <si>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</si>
  <si>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</si>
  <si>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</si>
  <si>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</si>
  <si>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</si>
  <si>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</si>
  <si>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</si>
  <si>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</si>
  <si>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</si>
  <si>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</si>
  <si>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</si>
  <si>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</si>
  <si>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</si>
  <si>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</si>
  <si>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</si>
  <si>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</si>
  <si>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</si>
  <si>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</si>
  <si>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</si>
  <si>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</si>
  <si>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</si>
  <si>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</si>
  <si>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</si>
  <si>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</si>
  <si>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</si>
  <si>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</si>
  <si>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</si>
  <si>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</si>
  <si>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</si>
  <si>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</si>
  <si>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</si>
  <si>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</si>
  <si>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</si>
  <si>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</si>
  <si>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</si>
  <si>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</si>
  <si>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</si>
  <si>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</si>
  <si>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</si>
  <si>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</si>
  <si>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</si>
  <si>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</si>
  <si>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</si>
  <si>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</si>
  <si>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</si>
  <si>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</si>
  <si>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</si>
  <si>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</si>
  <si>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</si>
  <si>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</si>
  <si>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</si>
  <si>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</si>
  <si>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</si>
  <si>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</si>
  <si>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</si>
  <si>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</si>
  <si>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</si>
  <si>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</si>
  <si>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</si>
  <si>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</si>
  <si>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</si>
  <si>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</si>
  <si>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</si>
  <si>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</si>
  <si>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</si>
  <si>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</si>
  <si>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</si>
  <si>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</si>
  <si>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</si>
  <si>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</si>
  <si>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</si>
  <si>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</si>
  <si>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</si>
  <si>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</si>
  <si>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</si>
  <si>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</si>
  <si>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</si>
  <si>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</si>
  <si>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</si>
  <si>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</si>
  <si>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</si>
  <si>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</si>
  <si>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</si>
  <si>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</si>
  <si>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</si>
  <si>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</si>
  <si>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</si>
  <si>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</si>
  <si>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</si>
  <si>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</si>
  <si>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</si>
  <si>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</si>
  <si>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</si>
  <si>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</si>
  <si>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</si>
  <si>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</si>
  <si>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</si>
  <si>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</si>
  <si>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</si>
  <si>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</si>
  <si>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</si>
  <si>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</si>
  <si>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</si>
  <si>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</si>
  <si>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</si>
  <si>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</si>
  <si>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</si>
  <si>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</si>
  <si>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</si>
  <si>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</si>
  <si>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</si>
  <si>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</si>
  <si>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</si>
  <si>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</si>
  <si>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</si>
  <si>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</si>
  <si>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</si>
  <si>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</si>
  <si>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</si>
  <si>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</si>
  <si>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</si>
  <si>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</si>
  <si>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</si>
  <si>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</si>
  <si>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</si>
  <si>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</si>
  <si>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</si>
  <si>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</si>
  <si>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</si>
  <si>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</si>
  <si>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</si>
  <si>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</si>
  <si>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</si>
  <si>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</si>
  <si>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</si>
  <si>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</si>
  <si>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</si>
  <si>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</si>
  <si>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</si>
  <si>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</si>
  <si>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</si>
  <si>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</si>
  <si>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</si>
  <si>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</si>
  <si>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</si>
  <si>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</si>
  <si>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</si>
  <si>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</si>
  <si>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</si>
  <si>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</si>
  <si>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</si>
  <si>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</si>
  <si>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</si>
  <si>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</si>
  <si>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</si>
  <si>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</si>
  <si>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</si>
  <si>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</si>
  <si>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</si>
  <si>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</si>
  <si>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</si>
  <si>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</si>
  <si>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</si>
  <si>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</si>
  <si>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</si>
  <si>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</si>
  <si>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</si>
  <si>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</si>
  <si>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</si>
  <si>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</si>
  <si>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</si>
  <si>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</si>
  <si>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</si>
  <si>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</si>
  <si>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</si>
  <si>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</si>
  <si>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</si>
  <si>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</si>
  <si>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</si>
  <si>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</si>
  <si>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</si>
  <si>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</si>
  <si>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</si>
  <si>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</si>
  <si>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</si>
  <si>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</si>
  <si>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</si>
  <si>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</si>
  <si>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</si>
  <si>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</si>
  <si>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</si>
  <si>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</si>
  <si>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</si>
  <si>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</si>
  <si>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</si>
  <si>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</si>
  <si>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</si>
  <si>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</si>
  <si>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</si>
  <si>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</si>
  <si>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</si>
  <si>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</si>
  <si>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</si>
  <si>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</si>
  <si>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</si>
  <si>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</si>
  <si>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</si>
  <si>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</si>
  <si>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</si>
  <si>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</si>
  <si>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</si>
  <si>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</si>
  <si>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</si>
  <si>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</si>
  <si>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</si>
  <si>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</si>
  <si>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</si>
  <si>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</si>
  <si>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</si>
  <si>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</si>
  <si>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</si>
  <si>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</si>
  <si>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</si>
  <si>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</si>
  <si>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</si>
  <si>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</si>
  <si>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</si>
  <si>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</si>
  <si>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</si>
  <si>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</si>
  <si>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</si>
  <si>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</si>
  <si>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</si>
  <si>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</si>
  <si>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</si>
  <si>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</si>
  <si>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</si>
  <si>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</si>
  <si>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</si>
  <si>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</si>
  <si>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</si>
  <si>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</si>
  <si>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</si>
  <si>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</si>
  <si>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</si>
  <si>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</si>
  <si>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</si>
  <si>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</si>
  <si>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</si>
  <si>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</si>
  <si>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</si>
  <si>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</si>
  <si>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</si>
  <si>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</si>
  <si>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</si>
  <si>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</si>
  <si>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</si>
  <si>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</si>
  <si>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</si>
  <si>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</si>
  <si>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</si>
  <si>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</si>
  <si>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</si>
  <si>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</si>
  <si>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</si>
  <si>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</si>
  <si>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</si>
  <si>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</si>
  <si>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</si>
  <si>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</si>
  <si>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</si>
  <si>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</si>
  <si>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</si>
  <si>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</si>
  <si>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</si>
  <si>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</si>
  <si>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</si>
  <si>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</si>
  <si>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</si>
  <si>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</si>
  <si>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</si>
  <si>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</si>
  <si>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</si>
  <si>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</si>
  <si>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</si>
  <si>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</si>
  <si>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</si>
  <si>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</si>
  <si>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</si>
  <si>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</si>
  <si>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</si>
  <si>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</si>
  <si>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</si>
  <si>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</si>
  <si>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</si>
  <si>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</si>
  <si>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</si>
  <si>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</si>
  <si>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</si>
  <si>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</si>
  <si>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</si>
  <si>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</si>
  <si>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</si>
  <si>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</si>
  <si>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</si>
  <si>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</si>
  <si>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</si>
  <si>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</si>
  <si>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</si>
  <si>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</si>
  <si>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</si>
  <si>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</si>
  <si>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</si>
  <si>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</si>
  <si>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</si>
  <si>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</si>
  <si>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</si>
  <si>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</si>
  <si>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</si>
  <si>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</si>
  <si>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</si>
  <si>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</si>
  <si>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</si>
  <si>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</si>
  <si>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</si>
  <si>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</si>
  <si>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</si>
  <si>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</si>
  <si>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</si>
  <si>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</si>
  <si>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</si>
  <si>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</si>
  <si>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</si>
  <si>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</si>
  <si>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</si>
  <si>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</si>
  <si>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</si>
  <si>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</si>
  <si>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</si>
  <si>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</si>
  <si>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</si>
  <si>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</si>
  <si>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</si>
  <si>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</si>
  <si>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</si>
  <si>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</si>
  <si>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</si>
  <si>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</si>
  <si>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</si>
  <si>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</si>
  <si>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</si>
  <si>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</si>
  <si>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</si>
  <si>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</si>
  <si>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</si>
  <si>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</si>
  <si>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</si>
  <si>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</si>
  <si>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</si>
  <si>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</si>
  <si>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</si>
  <si>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</si>
  <si>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</si>
  <si>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</si>
  <si>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</si>
  <si>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</si>
  <si>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</si>
  <si>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</si>
  <si>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</si>
  <si>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</si>
  <si>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</si>
  <si>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</si>
  <si>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</si>
  <si>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</si>
  <si>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</si>
  <si>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</si>
  <si>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</si>
  <si>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</si>
  <si>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</si>
  <si>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</si>
  <si>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</si>
  <si>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</si>
  <si>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</si>
  <si>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</si>
  <si>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</si>
  <si>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</si>
  <si>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</si>
  <si>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</si>
  <si>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</si>
  <si>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</si>
  <si>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</si>
  <si>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</si>
  <si>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</si>
  <si>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</si>
  <si>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</si>
  <si>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</si>
  <si>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</si>
  <si>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</si>
  <si>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</si>
  <si>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</si>
  <si>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</si>
  <si>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</si>
  <si>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</si>
  <si>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</si>
  <si>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</si>
  <si>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</si>
  <si>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</si>
  <si>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</si>
  <si>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</si>
  <si>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</si>
  <si>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</si>
  <si>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</si>
  <si>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</si>
  <si>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</si>
  <si>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</si>
  <si>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</si>
  <si>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</si>
  <si>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</si>
  <si>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</si>
  <si>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</si>
  <si>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</si>
  <si>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</si>
  <si>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</si>
  <si>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</si>
  <si>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</si>
  <si>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</si>
  <si>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</si>
  <si>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</si>
  <si>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</si>
  <si>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</si>
  <si>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</si>
  <si>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</si>
  <si>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</si>
  <si>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</si>
  <si>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</si>
  <si>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</si>
  <si>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</si>
  <si>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</si>
  <si>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</si>
  <si>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</si>
  <si>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</si>
  <si>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</si>
  <si>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</si>
  <si>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</si>
  <si>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</si>
  <si>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</si>
  <si>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</si>
  <si>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</si>
  <si>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</si>
  <si>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</si>
  <si>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</si>
  <si>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</si>
  <si>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</si>
  <si>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</si>
  <si>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</si>
  <si>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</si>
  <si>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</si>
  <si>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</si>
  <si>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</si>
  <si>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</si>
  <si>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</si>
  <si>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</si>
  <si>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</si>
  <si>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</si>
  <si>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</si>
  <si>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</si>
  <si>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</si>
  <si>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</si>
  <si>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</si>
  <si>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</si>
  <si>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</si>
  <si>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</si>
  <si>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</si>
  <si>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</si>
  <si>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</si>
  <si>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</si>
  <si>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</si>
  <si>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</si>
  <si>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</si>
  <si>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</si>
  <si>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</si>
  <si>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</si>
  <si>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</si>
  <si>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</si>
  <si>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</si>
  <si>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</si>
  <si>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</si>
  <si>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</si>
  <si>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</si>
  <si>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</si>
  <si>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</si>
  <si>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</si>
  <si>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</si>
  <si>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</si>
  <si>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</si>
  <si>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</si>
  <si>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</si>
  <si>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</si>
  <si>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</si>
  <si>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</si>
  <si>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</si>
  <si>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</si>
  <si>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</si>
  <si>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</si>
  <si>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</si>
  <si>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</si>
  <si>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</si>
  <si>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</si>
  <si>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</si>
  <si>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</si>
  <si>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</si>
  <si>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</si>
  <si>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</si>
  <si>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</si>
  <si>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</si>
  <si>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</si>
  <si>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</si>
  <si>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</si>
  <si>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</si>
  <si>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</si>
  <si>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</si>
  <si>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</si>
  <si>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</si>
  <si>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</si>
  <si>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</si>
  <si>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</si>
  <si>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</si>
  <si>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</si>
  <si>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</si>
  <si>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</si>
  <si>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</si>
  <si>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</si>
  <si>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</si>
  <si>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</si>
  <si>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</si>
  <si>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</si>
  <si>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</si>
  <si>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</si>
  <si>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</si>
  <si>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</si>
  <si>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</si>
  <si>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</si>
  <si>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</si>
  <si>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</si>
  <si>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</si>
  <si>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</si>
  <si>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</si>
  <si>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</si>
  <si>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</si>
  <si>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</si>
  <si>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</si>
  <si>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</si>
  <si>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</si>
  <si>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</si>
  <si>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</si>
  <si>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</si>
  <si>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</si>
  <si>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</si>
  <si>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</si>
  <si>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</si>
  <si>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</si>
  <si>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</si>
  <si>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</si>
  <si>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</si>
  <si>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</si>
  <si>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</si>
  <si>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</si>
  <si>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</si>
  <si>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</si>
  <si>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</si>
  <si>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</si>
  <si>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</si>
  <si>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</si>
  <si>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</si>
  <si>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</si>
  <si>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</si>
  <si>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</si>
  <si>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</si>
  <si>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</si>
  <si>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</si>
  <si>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</si>
  <si>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</si>
  <si>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</si>
  <si>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</si>
  <si>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</si>
  <si>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</si>
  <si>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</si>
  <si>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</si>
  <si>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</si>
  <si>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</si>
  <si>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</si>
  <si>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</si>
  <si>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</si>
  <si>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</si>
  <si>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</si>
  <si>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</si>
  <si>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</si>
  <si>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</si>
  <si>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</si>
  <si>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</si>
  <si>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</si>
  <si>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</si>
  <si>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</si>
  <si>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</si>
  <si>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</si>
  <si>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</si>
  <si>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</si>
  <si>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</si>
  <si>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</si>
  <si>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</si>
  <si>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</si>
  <si>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</si>
  <si>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</si>
  <si>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</si>
  <si>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</si>
  <si>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</si>
  <si>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</si>
  <si>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</si>
  <si>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</si>
  <si>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</si>
  <si>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</si>
  <si>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</si>
  <si>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</si>
  <si>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</si>
  <si>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</si>
  <si>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</si>
  <si>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</si>
  <si>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</si>
  <si>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</si>
  <si>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</si>
  <si>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</si>
  <si>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</si>
  <si>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</si>
  <si>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</si>
  <si>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</si>
  <si>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</si>
  <si>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</si>
  <si>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</si>
  <si>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</si>
  <si>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</si>
  <si>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</si>
  <si>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</si>
  <si>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</si>
  <si>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</si>
  <si>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</si>
  <si>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</si>
  <si>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</si>
  <si>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</si>
  <si>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</si>
  <si>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</si>
  <si>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</si>
  <si>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</si>
  <si>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</si>
  <si>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</si>
  <si>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</si>
  <si>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</si>
  <si>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</si>
  <si>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</si>
  <si>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</si>
  <si>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</si>
  <si>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</si>
  <si>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</si>
  <si>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</si>
  <si>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</si>
  <si>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</si>
  <si>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</si>
  <si>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</si>
  <si>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</si>
  <si>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</si>
  <si>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</si>
  <si>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</si>
  <si>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</si>
  <si>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</si>
  <si>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</si>
  <si>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</si>
  <si>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</si>
  <si>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</si>
  <si>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</si>
  <si>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</si>
  <si>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</si>
  <si>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</si>
  <si>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</si>
  <si>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</si>
  <si>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</si>
  <si>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</si>
  <si>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</si>
  <si>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</si>
  <si>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</si>
  <si>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</si>
  <si>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</si>
  <si>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</si>
  <si>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</si>
  <si>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</si>
  <si>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</si>
  <si>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</si>
  <si>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</si>
  <si>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</si>
  <si>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</si>
  <si>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</si>
  <si>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</si>
  <si>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</si>
  <si>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</si>
  <si>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</si>
  <si>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</si>
  <si>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</si>
  <si>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</si>
  <si>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</si>
  <si>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</si>
  <si>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</si>
  <si>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</si>
  <si>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</si>
  <si>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</si>
  <si>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</si>
  <si>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</si>
  <si>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</si>
  <si>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</si>
  <si>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</si>
  <si>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</si>
  <si>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</si>
  <si>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</si>
  <si>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</si>
  <si>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</si>
  <si>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</si>
  <si>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</si>
  <si>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</si>
  <si>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</si>
  <si>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</si>
  <si>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</si>
  <si>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</si>
  <si>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</si>
  <si>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</si>
  <si>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</si>
  <si>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</si>
  <si>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</si>
  <si>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</si>
  <si>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</si>
  <si>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</si>
  <si>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</si>
  <si>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</si>
  <si>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</si>
  <si>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</si>
  <si>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</si>
  <si>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</si>
  <si>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</si>
  <si>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</si>
  <si>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</si>
  <si>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</si>
  <si>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</si>
  <si>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</si>
  <si>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</si>
  <si>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</si>
  <si>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</si>
  <si>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</si>
  <si>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</si>
  <si>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</si>
  <si>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</si>
  <si>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</si>
  <si>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</si>
  <si>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</si>
  <si>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</si>
  <si>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</si>
  <si>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</si>
  <si>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</si>
  <si>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</si>
  <si>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</si>
  <si>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</si>
  <si>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</si>
  <si>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</si>
  <si>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</si>
  <si>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</si>
  <si>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</si>
  <si>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</si>
  <si>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</si>
  <si>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</si>
  <si>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</si>
  <si>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</si>
  <si>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</si>
  <si>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</si>
  <si>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</si>
  <si>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</si>
  <si>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</si>
  <si>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</si>
  <si>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</si>
  <si>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</si>
  <si>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</si>
  <si>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</si>
  <si>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</si>
  <si>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</si>
  <si>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</si>
  <si>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</si>
  <si>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</si>
  <si>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</si>
  <si>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</si>
  <si>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</si>
  <si>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</si>
  <si>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</si>
  <si>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</si>
  <si>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</si>
  <si>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</si>
  <si>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</si>
  <si>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</si>
  <si>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</si>
  <si>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</si>
  <si>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</si>
  <si>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</si>
  <si>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</si>
  <si>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</si>
  <si>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</si>
  <si>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</si>
  <si>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</si>
  <si>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</si>
  <si>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</si>
  <si>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</si>
  <si>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</si>
  <si>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</si>
  <si>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</si>
  <si>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</si>
  <si>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</si>
  <si>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</si>
  <si>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</si>
  <si>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</si>
  <si>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</si>
  <si>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</si>
  <si>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</si>
  <si>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</si>
  <si>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</si>
  <si>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</si>
  <si>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</si>
  <si>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</si>
  <si>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</si>
  <si>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</si>
  <si>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</si>
  <si>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</si>
  <si>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</si>
  <si>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</si>
  <si>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</si>
  <si>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</si>
  <si>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</si>
  <si>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</si>
  <si>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</si>
  <si>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</si>
  <si>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</si>
  <si>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</si>
  <si>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</si>
  <si>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</si>
  <si>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</si>
  <si>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</si>
  <si>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</si>
  <si>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</si>
  <si>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</si>
  <si>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</si>
  <si>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</si>
  <si>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</si>
  <si>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</si>
  <si>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</si>
  <si>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</si>
  <si>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</si>
  <si>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</si>
  <si>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</si>
  <si>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</si>
  <si>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</si>
  <si>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</si>
  <si>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</si>
  <si>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</si>
  <si>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</si>
  <si>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</si>
  <si>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</si>
  <si>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</si>
  <si>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</si>
  <si>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</si>
  <si>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</si>
  <si>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</si>
  <si>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</si>
  <si>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</si>
  <si>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</si>
  <si>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</si>
  <si>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</si>
  <si>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</si>
  <si>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</si>
  <si>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</si>
  <si>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</si>
  <si>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</si>
  <si>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</si>
  <si>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</si>
  <si>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</si>
  <si>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</si>
  <si>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</si>
  <si>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</si>
  <si>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</si>
  <si>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</si>
  <si>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</si>
  <si>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</si>
  <si>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</si>
  <si>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</si>
  <si>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</si>
  <si>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</si>
  <si>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</si>
  <si>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</si>
  <si>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</si>
  <si>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</si>
  <si>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</si>
  <si>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</si>
  <si>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</si>
  <si>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</si>
  <si>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</si>
  <si>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</si>
  <si>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</si>
  <si>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</si>
  <si>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</si>
  <si>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</si>
  <si>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</si>
  <si>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</si>
  <si>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</si>
  <si>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</si>
  <si>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</si>
  <si>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</si>
  <si>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</si>
  <si>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</si>
  <si>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</si>
  <si>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</si>
  <si>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</si>
  <si>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</si>
  <si>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</si>
  <si>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</si>
  <si>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</si>
  <si>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</si>
  <si>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</si>
  <si>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</si>
  <si>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</si>
  <si>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</si>
  <si>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</si>
  <si>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</si>
  <si>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</si>
  <si>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</si>
  <si>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</si>
  <si>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</si>
  <si>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</si>
  <si>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</si>
  <si>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</si>
  <si>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</si>
  <si>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</si>
  <si>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</si>
  <si>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</si>
  <si>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</si>
  <si>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</si>
  <si>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</si>
  <si>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</si>
  <si>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</si>
  <si>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</si>
  <si>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</si>
  <si>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</si>
  <si>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</si>
  <si>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</si>
  <si>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</si>
  <si>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</si>
  <si>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</si>
  <si>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</si>
  <si>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</si>
  <si>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</si>
  <si>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</si>
  <si>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</si>
  <si>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</si>
  <si>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</si>
  <si>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</si>
  <si>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</si>
  <si>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</si>
  <si>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</si>
  <si>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</si>
  <si>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</si>
  <si>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</si>
  <si>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</si>
  <si>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</si>
  <si>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</si>
  <si>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</si>
  <si>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</si>
  <si>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</si>
  <si>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</si>
  <si>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</si>
  <si>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</si>
  <si>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</si>
  <si>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</si>
  <si>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</si>
  <si>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</si>
  <si>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</si>
  <si>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</si>
  <si>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</si>
  <si>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</si>
  <si>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</si>
  <si>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</si>
  <si>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</si>
  <si>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</si>
  <si>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</si>
  <si>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</si>
  <si>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</si>
  <si>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</si>
  <si>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</si>
  <si>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</si>
  <si>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</si>
  <si>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</si>
  <si>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</si>
  <si>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</si>
  <si>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</si>
  <si>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</si>
  <si>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</si>
  <si>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</si>
  <si>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</si>
  <si>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</si>
  <si>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</si>
  <si>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</si>
  <si>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</si>
  <si>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</si>
  <si>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</si>
  <si>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</si>
  <si>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</si>
  <si>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</si>
  <si>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</si>
  <si>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</si>
  <si>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</si>
  <si>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</si>
  <si>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</si>
  <si>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</si>
  <si>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</si>
  <si>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</si>
  <si>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</si>
  <si>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</si>
  <si>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</si>
  <si>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</si>
  <si>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</si>
  <si>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</si>
  <si>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</si>
  <si>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</si>
  <si>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</si>
  <si>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</si>
  <si>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</si>
  <si>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</si>
  <si>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</si>
  <si>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</si>
  <si>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</si>
  <si>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</si>
  <si>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</si>
  <si>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</si>
  <si>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</si>
  <si>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</si>
  <si>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</si>
  <si>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</si>
  <si>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</si>
  <si>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</si>
  <si>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</si>
  <si>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</si>
  <si>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</si>
  <si>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</si>
  <si>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</si>
  <si>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</si>
  <si>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</si>
  <si>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</si>
  <si>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</si>
  <si>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</si>
  <si>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</si>
  <si>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</si>
  <si>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</si>
  <si>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</si>
  <si>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</si>
  <si>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</si>
  <si>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</si>
  <si>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</si>
  <si>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</si>
  <si>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</si>
  <si>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</si>
  <si>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</si>
  <si>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</si>
  <si>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</si>
  <si>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</si>
  <si>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</si>
  <si>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</si>
  <si>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</si>
  <si>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</si>
  <si>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</si>
  <si>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</si>
  <si>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</si>
  <si>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</si>
  <si>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</si>
  <si>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</si>
  <si>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</si>
  <si>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</si>
  <si>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</si>
  <si>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</si>
  <si>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</si>
  <si>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</si>
  <si>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</si>
  <si>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</si>
  <si>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</si>
  <si>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</si>
  <si>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</si>
  <si>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</si>
  <si>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</si>
  <si>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</si>
  <si>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</si>
  <si>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</si>
  <si>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</si>
  <si>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</si>
  <si>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</si>
  <si>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</si>
  <si>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</si>
  <si>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</si>
  <si>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</si>
  <si>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</si>
  <si>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</si>
  <si>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</si>
  <si>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</si>
  <si>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</si>
  <si>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</si>
  <si>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</si>
  <si>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</si>
  <si>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</si>
  <si>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</si>
  <si>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</si>
  <si>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</si>
  <si>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</si>
  <si>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</si>
  <si>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</si>
  <si>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</si>
  <si>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</si>
  <si>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</si>
  <si>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</si>
  <si>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</si>
  <si>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</si>
  <si>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</si>
  <si>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</si>
  <si>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</si>
  <si>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</si>
  <si>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</si>
  <si>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</si>
  <si>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</si>
  <si>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</si>
  <si>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</si>
  <si>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</si>
  <si>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</si>
  <si>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</si>
  <si>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</si>
  <si>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</si>
  <si>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</si>
  <si>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</si>
  <si>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</si>
  <si>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</si>
  <si>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</si>
  <si>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</si>
  <si>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</si>
  <si>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</si>
  <si>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</si>
  <si>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</si>
  <si>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</si>
  <si>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</si>
  <si>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</si>
  <si>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</si>
  <si>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</si>
  <si>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</si>
  <si>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</si>
  <si>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</si>
  <si>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</si>
  <si>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</si>
  <si>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</si>
  <si>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</si>
  <si>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</si>
  <si>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</si>
  <si>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</si>
  <si>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</si>
  <si>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</si>
  <si>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</si>
  <si>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</si>
  <si>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</si>
  <si>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</si>
  <si>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</si>
  <si>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</si>
  <si>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</si>
  <si>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</si>
  <si>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</si>
  <si>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</si>
  <si>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</si>
  <si>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</si>
  <si>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</si>
  <si>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</si>
  <si>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</si>
  <si>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</si>
  <si>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</si>
  <si>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</si>
  <si>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</si>
  <si>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</si>
  <si>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</si>
  <si>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</si>
  <si>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</si>
  <si>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</si>
  <si>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</si>
  <si>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</si>
  <si>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</si>
  <si>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</si>
  <si>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</si>
  <si>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</si>
  <si>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</si>
  <si>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</si>
  <si>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</si>
  <si>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</si>
  <si>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</si>
  <si>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</si>
  <si>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</si>
  <si>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</si>
  <si>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</si>
  <si>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</si>
  <si>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</si>
  <si>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</si>
  <si>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</si>
  <si>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</si>
  <si>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</si>
  <si>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</si>
  <si>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</si>
  <si>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</si>
  <si>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</si>
  <si>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</si>
  <si>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</si>
  <si>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</si>
  <si>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</si>
  <si>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</si>
  <si>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</si>
  <si>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</si>
  <si>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</si>
  <si>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</si>
  <si>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</si>
  <si>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</si>
  <si>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</si>
  <si>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</si>
  <si>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</si>
  <si>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</si>
  <si>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</si>
  <si>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</si>
  <si>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</si>
  <si>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</si>
  <si>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</si>
  <si>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</si>
  <si>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</si>
  <si>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</si>
  <si>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</si>
  <si>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</si>
  <si>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</si>
  <si>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</si>
  <si>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</si>
  <si>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</si>
  <si>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</si>
  <si>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</si>
  <si>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</si>
  <si>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</si>
  <si>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</si>
  <si>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</si>
  <si>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</si>
  <si>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</si>
  <si>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</si>
  <si>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</si>
  <si>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</si>
  <si>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</si>
  <si>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</si>
  <si>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</si>
  <si>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</si>
  <si>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</si>
  <si>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</si>
  <si>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</si>
  <si>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</si>
  <si>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</si>
  <si>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</si>
  <si>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</si>
  <si>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</si>
  <si>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</si>
  <si>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</si>
  <si>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</si>
  <si>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</si>
  <si>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</si>
  <si>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</si>
  <si>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</si>
  <si>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</si>
  <si>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</si>
  <si>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</si>
  <si>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</si>
  <si>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</si>
  <si>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</si>
  <si>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</si>
  <si>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</si>
  <si>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</si>
  <si>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</si>
  <si>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</si>
  <si>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</si>
  <si>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</si>
  <si>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</si>
  <si>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</si>
  <si>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</si>
  <si>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</si>
  <si>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</si>
  <si>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</si>
  <si>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</si>
  <si>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</si>
  <si>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</si>
  <si>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</si>
  <si>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</si>
  <si>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</si>
  <si>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</si>
  <si>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</si>
  <si>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</si>
  <si>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</si>
  <si>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</si>
  <si>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</si>
  <si>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</si>
  <si>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</si>
  <si>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</si>
  <si>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</si>
  <si>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</si>
  <si>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</si>
  <si>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</si>
  <si>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</si>
  <si>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</si>
  <si>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</si>
  <si>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</si>
  <si>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</si>
  <si>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</si>
  <si>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</si>
  <si>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</si>
  <si>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</si>
  <si>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</si>
  <si>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</si>
  <si>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</si>
  <si>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</si>
  <si>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</si>
  <si>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</si>
  <si>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</si>
  <si>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</si>
  <si>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</si>
  <si>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</si>
  <si>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</si>
  <si>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</si>
  <si>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</si>
  <si>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</si>
  <si>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</si>
  <si>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</si>
  <si>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</si>
  <si>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</si>
  <si>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</si>
  <si>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</si>
  <si>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</si>
  <si>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</si>
  <si>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</si>
  <si>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</si>
  <si>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</si>
  <si>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</si>
  <si>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</si>
  <si>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</si>
  <si>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</si>
  <si>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</si>
  <si>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</si>
  <si>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</si>
  <si>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</si>
  <si>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</si>
  <si>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</si>
  <si>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</si>
  <si>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</si>
  <si>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</si>
  <si>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</si>
  <si>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</si>
  <si>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</si>
  <si>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</si>
  <si>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</si>
  <si>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</si>
  <si>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</si>
  <si>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</si>
  <si>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</si>
  <si>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</si>
  <si>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</si>
  <si>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</si>
  <si>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</si>
  <si>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</si>
  <si>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</si>
  <si>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</si>
  <si>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</si>
  <si>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</si>
  <si>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</si>
  <si>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</si>
  <si>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</si>
  <si>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</si>
  <si>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</si>
  <si>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</si>
  <si>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</si>
  <si>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</si>
  <si>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</si>
  <si>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</si>
  <si>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</si>
  <si>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</si>
  <si>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</si>
  <si>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</si>
  <si>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</si>
  <si>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</si>
  <si>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</si>
  <si>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</si>
  <si>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</si>
  <si>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</si>
  <si>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</si>
  <si>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</si>
  <si>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</si>
  <si>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</si>
  <si>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</si>
  <si>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</si>
  <si>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</si>
  <si>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</si>
  <si>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</si>
  <si>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</si>
  <si>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</si>
  <si>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</si>
  <si>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</si>
  <si>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</si>
  <si>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</si>
  <si>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</si>
  <si>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</si>
  <si>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</si>
  <si>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</si>
  <si>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</si>
  <si>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</si>
  <si>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</si>
  <si>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</si>
  <si>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</si>
  <si>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</si>
  <si>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</si>
  <si>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</si>
  <si>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</si>
  <si>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</si>
  <si>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</si>
  <si>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</si>
  <si>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</si>
  <si>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</si>
  <si>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</si>
  <si>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</si>
  <si>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</si>
  <si>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</si>
  <si>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</si>
  <si>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</si>
  <si>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</si>
  <si>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</si>
  <si>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</si>
  <si>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</si>
  <si>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</si>
  <si>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</si>
  <si>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</si>
  <si>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</si>
  <si>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</si>
  <si>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</si>
  <si>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</si>
  <si>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</si>
  <si>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</si>
  <si>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</si>
  <si>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</si>
  <si>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</si>
  <si>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</si>
  <si>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</si>
  <si>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</si>
  <si>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</si>
  <si>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</si>
  <si>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</si>
  <si>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</si>
  <si>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</si>
  <si>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</si>
  <si>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</si>
  <si>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</si>
  <si>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</si>
  <si>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</si>
  <si>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</si>
  <si>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</si>
  <si>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</si>
  <si>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</si>
  <si>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</si>
  <si>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</si>
  <si>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</si>
  <si>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</si>
  <si>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</si>
  <si>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</si>
  <si>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</si>
  <si>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</si>
  <si>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</si>
  <si>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</si>
  <si>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</si>
  <si>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</si>
  <si>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</si>
  <si>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</si>
  <si>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</si>
  <si>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</si>
  <si>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</si>
  <si>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</si>
  <si>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</si>
  <si>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</si>
  <si>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</si>
  <si>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</si>
  <si>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</si>
  <si>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</si>
  <si>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</si>
  <si>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</si>
  <si>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</si>
  <si>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</si>
  <si>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</si>
  <si>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</si>
  <si>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</si>
  <si>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</si>
  <si>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</si>
  <si>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</si>
  <si>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</si>
  <si>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</si>
  <si>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</si>
  <si>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</si>
  <si>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</si>
  <si>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</si>
  <si>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</si>
  <si>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</si>
  <si>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</si>
  <si>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</si>
  <si>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</si>
  <si>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</si>
  <si>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</si>
  <si>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</si>
  <si>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</si>
  <si>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</si>
  <si>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</si>
  <si>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</si>
  <si>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</si>
  <si>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</si>
  <si>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</si>
  <si>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</si>
  <si>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</si>
  <si>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</si>
  <si>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</si>
  <si>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</si>
  <si>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</si>
  <si>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</si>
  <si>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</si>
  <si>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</si>
  <si>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</si>
  <si>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</si>
  <si>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</si>
  <si>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</si>
  <si>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</si>
  <si>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</si>
  <si>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</si>
  <si>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</si>
  <si>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</si>
  <si>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</si>
  <si>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</si>
  <si>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</si>
  <si>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</si>
  <si>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</si>
  <si>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</si>
  <si>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</si>
  <si>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</si>
  <si>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</si>
  <si>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</si>
  <si>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</si>
  <si>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</si>
  <si>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</si>
  <si>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</si>
  <si>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</si>
  <si>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</si>
  <si>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</si>
  <si>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</si>
  <si>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</si>
  <si>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</si>
  <si>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</si>
  <si>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</si>
  <si>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</si>
  <si>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</si>
  <si>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</si>
  <si>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</si>
  <si>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</si>
  <si>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</si>
  <si>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</si>
  <si>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</si>
  <si>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</si>
  <si>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</si>
  <si>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</si>
  <si>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</si>
  <si>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</si>
  <si>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</si>
  <si>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</si>
  <si>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</si>
  <si>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</si>
  <si>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</si>
  <si>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</si>
  <si>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</si>
  <si>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</si>
  <si>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</si>
  <si>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</si>
  <si>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</si>
  <si>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</si>
  <si>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</si>
  <si>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</si>
  <si>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</si>
  <si>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</si>
  <si>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</si>
  <si>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</si>
  <si>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</si>
  <si>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</si>
  <si>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</si>
  <si>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</si>
  <si>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</si>
  <si>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</si>
  <si>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</si>
  <si>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</si>
  <si>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</si>
  <si>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</si>
  <si>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</si>
  <si>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</si>
  <si>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</si>
  <si>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</si>
  <si>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</si>
  <si>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</si>
  <si>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</si>
  <si>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</si>
  <si>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</si>
  <si>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</si>
  <si>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</si>
  <si>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</si>
  <si>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</si>
  <si>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</si>
  <si>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</si>
  <si>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</si>
  <si>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</si>
  <si>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</si>
  <si>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</si>
  <si>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</si>
  <si>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</si>
  <si>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</si>
  <si>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</si>
  <si>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</si>
  <si>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</si>
  <si>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</si>
  <si>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</si>
  <si>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</si>
  <si>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</si>
  <si>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</si>
  <si>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</si>
  <si>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</si>
  <si>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</si>
  <si>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</si>
  <si>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</si>
  <si>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</si>
  <si>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</si>
  <si>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</si>
  <si>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</si>
  <si>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</si>
  <si>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</si>
  <si>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</si>
  <si>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</si>
  <si>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</si>
  <si>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</si>
  <si>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</si>
  <si>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</si>
  <si>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</si>
  <si>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</si>
  <si>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</si>
  <si>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</si>
  <si>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</si>
  <si>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</si>
  <si>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</si>
  <si>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</si>
  <si>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</si>
  <si>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</si>
  <si>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</si>
  <si>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</si>
  <si>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</si>
  <si>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</si>
  <si>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</si>
  <si>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</si>
  <si>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</si>
  <si>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</si>
  <si>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</si>
  <si>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</si>
  <si>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</si>
  <si>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</si>
  <si>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</si>
  <si>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</si>
  <si>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</si>
  <si>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</si>
  <si>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</si>
  <si>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</si>
  <si>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</si>
  <si>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</si>
  <si>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</si>
  <si>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</si>
  <si>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</si>
  <si>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</si>
  <si>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</si>
  <si>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</si>
  <si>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</si>
  <si>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</si>
  <si>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</si>
  <si>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</si>
  <si>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</si>
  <si>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</si>
  <si>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</si>
  <si>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</si>
  <si>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</si>
  <si>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</si>
  <si>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</si>
  <si>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</si>
  <si>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</si>
  <si>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</si>
  <si>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</si>
  <si>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</si>
  <si>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</si>
  <si>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</si>
  <si>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</si>
  <si>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</si>
  <si>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</si>
  <si>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</si>
  <si>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</si>
  <si>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</si>
  <si>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</si>
  <si>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</si>
  <si>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</si>
  <si>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</si>
  <si>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</si>
  <si>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</si>
  <si>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</si>
  <si>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</si>
  <si>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</si>
  <si>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</si>
  <si>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</si>
  <si>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</si>
  <si>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</si>
  <si>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</si>
  <si>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</si>
  <si>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</si>
  <si>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</si>
  <si>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</si>
  <si>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</si>
  <si>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</si>
  <si>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</si>
  <si>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</si>
  <si>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</si>
  <si>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</si>
  <si>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</si>
  <si>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</si>
  <si>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</si>
  <si>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</si>
  <si>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</si>
  <si>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</si>
  <si>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</si>
  <si>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</si>
  <si>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</si>
  <si>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</si>
  <si>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</si>
  <si>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</si>
  <si>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</si>
  <si>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</si>
  <si>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</si>
  <si>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</si>
  <si>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</si>
  <si>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</si>
  <si>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</si>
  <si>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</si>
  <si>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</si>
  <si>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</si>
  <si>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</si>
  <si>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</si>
  <si>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</si>
  <si>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</si>
  <si>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</si>
  <si>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</si>
  <si>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</si>
  <si>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</si>
  <si>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</si>
  <si>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</si>
  <si>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</si>
  <si>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</si>
  <si>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</si>
  <si>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</si>
  <si>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</si>
  <si>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</si>
  <si>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</si>
  <si>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</si>
  <si>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</si>
  <si>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</si>
  <si>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</si>
  <si>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</si>
  <si>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</si>
  <si>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</si>
  <si>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</si>
  <si>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</si>
  <si>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</si>
  <si>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</si>
  <si>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</si>
  <si>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</si>
  <si>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</si>
  <si>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</si>
  <si>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</si>
  <si>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</si>
  <si>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</si>
  <si>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</si>
  <si>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</si>
  <si>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</si>
  <si>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</si>
  <si>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</si>
  <si>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</si>
  <si>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</si>
  <si>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</si>
  <si>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</si>
  <si>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</si>
  <si>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</si>
  <si>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</si>
  <si>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</si>
  <si>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</si>
  <si>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</si>
  <si>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</si>
  <si>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</si>
  <si>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</si>
  <si>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</si>
  <si>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</si>
  <si>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</si>
  <si>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</si>
  <si>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</si>
  <si>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</si>
  <si>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</si>
  <si>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</si>
  <si>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</si>
  <si>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</si>
  <si>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</si>
  <si>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</si>
  <si>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</si>
  <si>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</si>
  <si>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</si>
  <si>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</si>
  <si>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</si>
  <si>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</si>
  <si>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</si>
  <si>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</si>
  <si>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</si>
  <si>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</si>
  <si>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</si>
  <si>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</si>
  <si>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</si>
  <si>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</si>
  <si>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</si>
  <si>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</si>
  <si>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</si>
  <si>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</si>
  <si>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</si>
  <si>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</si>
  <si>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</si>
  <si>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</si>
  <si>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</si>
  <si>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</si>
  <si>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</si>
  <si>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</si>
  <si>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</si>
  <si>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</si>
  <si>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</si>
  <si>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</si>
  <si>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</si>
  <si>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</si>
  <si>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</si>
  <si>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</si>
  <si>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</si>
  <si>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</si>
  <si>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</si>
  <si>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</si>
  <si>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</si>
  <si>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</si>
  <si>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</si>
  <si>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</si>
  <si>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</si>
  <si>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</si>
  <si>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</si>
  <si>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</si>
  <si>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</si>
  <si>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</si>
  <si>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</si>
  <si>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</si>
  <si>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</si>
  <si>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</si>
  <si>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</si>
  <si>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</si>
  <si>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</si>
  <si>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</si>
  <si>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</si>
  <si>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</si>
  <si>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</si>
  <si>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</si>
  <si>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</si>
  <si>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</si>
  <si>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</si>
  <si>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</si>
  <si>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</si>
  <si>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</si>
  <si>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</si>
  <si>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</si>
  <si>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</si>
  <si>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</si>
  <si>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</si>
  <si>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</si>
  <si>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</si>
  <si>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</si>
  <si>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</si>
  <si>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</si>
  <si>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</si>
  <si>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</si>
  <si>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</si>
  <si>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</si>
  <si>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</si>
  <si>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</si>
  <si>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</si>
  <si>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</si>
  <si>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</si>
  <si>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</si>
  <si>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</si>
  <si>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</si>
  <si>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</si>
  <si>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</si>
  <si>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</si>
  <si>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</si>
  <si>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</si>
  <si>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</si>
  <si>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</si>
  <si>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</si>
  <si>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</si>
  <si>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</si>
  <si>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</si>
  <si>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</si>
  <si>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</si>
  <si>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</si>
  <si>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</si>
  <si>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</si>
  <si>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</si>
  <si>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</si>
  <si>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</si>
  <si>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</si>
  <si>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</si>
  <si>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</si>
  <si>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</si>
  <si>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</si>
  <si>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</si>
  <si>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</si>
  <si>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</si>
  <si>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</si>
  <si>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</si>
  <si>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</si>
  <si>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</si>
  <si>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</si>
  <si>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</si>
  <si>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</si>
  <si>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</si>
  <si>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</si>
  <si>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</si>
  <si>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</si>
  <si>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</si>
  <si>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</si>
  <si>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</si>
  <si>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</si>
  <si>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</si>
  <si>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</si>
  <si>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</si>
  <si>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</si>
  <si>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</si>
  <si>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</si>
  <si>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</si>
  <si>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</si>
  <si>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</si>
  <si>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</si>
  <si>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</si>
  <si>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</si>
  <si>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</si>
  <si>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</si>
  <si>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</si>
  <si>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</si>
  <si>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</si>
  <si>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</si>
  <si>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</si>
  <si>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</si>
  <si>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</si>
  <si>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</si>
  <si>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</si>
  <si>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</si>
  <si>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</si>
  <si>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</si>
  <si>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</si>
  <si>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</si>
  <si>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</si>
  <si>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</si>
  <si>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</si>
  <si>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</si>
  <si>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</si>
  <si>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</si>
  <si>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</si>
  <si>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</si>
  <si>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</si>
  <si>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</si>
  <si>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</si>
  <si>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</si>
  <si>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</si>
  <si>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</si>
  <si>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</si>
  <si>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</si>
  <si>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</si>
  <si>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</si>
  <si>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</si>
  <si>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</si>
  <si>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</si>
  <si>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</si>
  <si>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</si>
  <si>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</si>
  <si>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</si>
  <si>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</si>
  <si>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</si>
  <si>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</si>
  <si>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</si>
  <si>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</si>
  <si>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</si>
  <si>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</si>
  <si>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</si>
  <si>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</si>
  <si>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</si>
  <si>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</si>
  <si>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</si>
  <si>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</si>
  <si>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</si>
  <si>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</si>
  <si>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</si>
  <si>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</si>
  <si>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</si>
  <si>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</si>
  <si>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</si>
  <si>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</si>
  <si>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</si>
  <si>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</si>
  <si>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</si>
  <si>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</si>
  <si>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</si>
  <si>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</si>
  <si>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</si>
  <si>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</si>
  <si>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</si>
  <si>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</si>
  <si>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</si>
  <si>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</si>
  <si>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</si>
  <si>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</si>
  <si>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</si>
  <si>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</si>
  <si>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</si>
  <si>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</si>
  <si>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</si>
  <si>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</si>
  <si>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</si>
  <si>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</si>
  <si>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</si>
  <si>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</si>
  <si>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</si>
  <si>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</si>
  <si>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</si>
  <si>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</si>
  <si>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</si>
  <si>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</si>
  <si>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</si>
  <si>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</si>
  <si>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</si>
  <si>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</si>
  <si>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</si>
  <si>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</si>
  <si>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</si>
  <si>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</si>
  <si>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</si>
  <si>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</si>
  <si>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</si>
  <si>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</si>
  <si>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</si>
  <si>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</si>
  <si>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</si>
  <si>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</si>
  <si>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</si>
  <si>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</si>
  <si>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</si>
  <si>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</si>
  <si>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</si>
  <si>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</si>
  <si>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</si>
  <si>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</si>
  <si>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</si>
  <si>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</si>
  <si>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</si>
  <si>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</si>
  <si>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</si>
  <si>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</si>
  <si>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</si>
  <si>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</si>
  <si>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</si>
  <si>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</si>
  <si>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</si>
  <si>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</si>
  <si>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</si>
  <si>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</si>
  <si>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</si>
  <si>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</si>
  <si>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</si>
  <si>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</si>
  <si>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</si>
  <si>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</si>
  <si>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</si>
  <si>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</si>
  <si>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</si>
  <si>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</si>
  <si>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</si>
  <si>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</si>
  <si>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</si>
  <si>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</si>
  <si>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</si>
  <si>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</si>
  <si>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</si>
  <si>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</si>
  <si>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</si>
  <si>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</si>
  <si>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</si>
  <si>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</si>
  <si>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</si>
  <si>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</si>
  <si>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</si>
  <si>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</si>
  <si>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</si>
  <si>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</si>
  <si>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</si>
  <si>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</si>
  <si>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</si>
  <si>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</si>
  <si>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</si>
  <si>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</si>
  <si>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</si>
  <si>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</si>
  <si>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</si>
  <si>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</si>
  <si>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</si>
  <si>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</si>
  <si>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</si>
  <si>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</si>
  <si>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</si>
  <si>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</si>
  <si>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</si>
  <si>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</si>
  <si>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</si>
  <si>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</si>
  <si>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</si>
  <si>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</si>
  <si>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</si>
  <si>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</si>
  <si>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</si>
  <si>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</si>
  <si>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</si>
  <si>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</si>
  <si>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</si>
  <si>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</si>
  <si>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</si>
  <si>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</si>
  <si>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</si>
  <si>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</si>
  <si>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</si>
  <si>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</si>
  <si>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</si>
  <si>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</si>
  <si>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</si>
  <si>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</si>
  <si>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</si>
  <si>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</si>
  <si>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</si>
  <si>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</si>
  <si>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</si>
  <si>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</si>
  <si>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</si>
  <si>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</si>
  <si>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</si>
  <si>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</si>
  <si>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</si>
  <si>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</si>
  <si>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</si>
  <si>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</si>
  <si>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</si>
  <si>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</si>
  <si>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</si>
  <si>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</si>
  <si>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</si>
  <si>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</si>
  <si>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</si>
  <si>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</si>
  <si>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</si>
  <si>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</si>
  <si>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</si>
  <si>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</si>
  <si>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</si>
  <si>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</si>
  <si>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</si>
  <si>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</si>
  <si>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</si>
  <si>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</si>
  <si>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</si>
  <si>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</si>
  <si>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</si>
  <si>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</si>
  <si>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</si>
  <si>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</si>
  <si>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</si>
  <si>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</si>
  <si>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</si>
  <si>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</si>
  <si>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</si>
  <si>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</si>
  <si>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</si>
  <si>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</si>
  <si>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</si>
  <si>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</si>
  <si>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</si>
  <si>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</si>
  <si>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</si>
  <si>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</si>
  <si>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</si>
  <si>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</si>
  <si>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</si>
  <si>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</si>
  <si>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</si>
  <si>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</si>
  <si>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</si>
  <si>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</si>
  <si>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</si>
  <si>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</si>
  <si>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</si>
  <si>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</si>
  <si>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</si>
  <si>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</si>
  <si>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</si>
  <si>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</si>
  <si>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</si>
  <si>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</si>
  <si>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</si>
  <si>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</si>
  <si>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</si>
  <si>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</si>
  <si>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</si>
  <si>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</si>
  <si>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</si>
  <si>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</si>
  <si>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</si>
  <si>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</si>
  <si>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</si>
  <si>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</si>
  <si>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</si>
  <si>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</si>
  <si>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</si>
  <si>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</si>
  <si>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</si>
  <si>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</si>
  <si>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</si>
  <si>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</si>
  <si>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</si>
  <si>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</si>
  <si>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</si>
  <si>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</si>
  <si>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</si>
  <si>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</si>
  <si>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</si>
  <si>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</si>
  <si>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</si>
  <si>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</si>
  <si>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</si>
  <si>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</si>
  <si>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</si>
  <si>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</si>
  <si>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</si>
  <si>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</si>
  <si>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</si>
  <si>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</si>
  <si>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</si>
  <si>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</si>
  <si>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</si>
  <si>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</si>
  <si>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</si>
  <si>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</si>
  <si>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</si>
  <si>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</si>
  <si>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</si>
  <si>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</si>
  <si>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</si>
  <si>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</si>
  <si>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</si>
  <si>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</si>
  <si>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</si>
  <si>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</si>
  <si>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</si>
  <si>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</si>
  <si>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</si>
  <si>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</si>
  <si>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</si>
  <si>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</si>
  <si>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</si>
  <si>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</si>
  <si>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</si>
  <si>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</si>
  <si>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</si>
  <si>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</si>
  <si>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</si>
  <si>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</si>
  <si>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</si>
  <si>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</si>
  <si>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</si>
  <si>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</si>
  <si>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</si>
  <si>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</si>
  <si>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</si>
  <si>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</si>
  <si>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</si>
  <si>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</si>
  <si>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</si>
  <si>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</si>
  <si>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</si>
  <si>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</si>
  <si>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</si>
  <si>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</si>
  <si>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</si>
  <si>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</si>
  <si>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</si>
  <si>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</si>
  <si>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</si>
  <si>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</si>
  <si>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</si>
  <si>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</si>
  <si>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</si>
  <si>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</si>
  <si>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</si>
  <si>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</si>
  <si>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</si>
  <si>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</si>
  <si>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</si>
  <si>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</si>
  <si>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</si>
  <si>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</si>
  <si>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</si>
  <si>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</si>
  <si>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</si>
  <si>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</si>
  <si>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</si>
  <si>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</si>
  <si>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</si>
  <si>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</si>
  <si>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</si>
  <si>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</si>
  <si>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</si>
  <si>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</si>
  <si>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</si>
  <si>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</si>
  <si>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</si>
  <si>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</si>
  <si>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</si>
  <si>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</si>
  <si>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</si>
  <si>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</si>
  <si>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</si>
  <si>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</si>
  <si>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</si>
  <si>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</si>
  <si>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</si>
  <si>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</si>
  <si>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</si>
  <si>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</si>
  <si>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</si>
  <si>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</si>
  <si>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</si>
  <si>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</si>
  <si>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</si>
  <si>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</si>
  <si>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</si>
  <si>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</si>
  <si>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</si>
  <si>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</si>
  <si>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</si>
  <si>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</si>
  <si>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</si>
  <si>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</si>
  <si>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</si>
  <si>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</si>
  <si>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</si>
  <si>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</si>
  <si>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</si>
  <si>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</si>
  <si>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</si>
  <si>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</si>
  <si>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</si>
  <si>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</si>
  <si>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</si>
  <si>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</si>
  <si>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</si>
  <si>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</si>
  <si>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</si>
  <si>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</si>
  <si>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</si>
  <si>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</si>
  <si>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</si>
  <si>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</si>
  <si>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</si>
  <si>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</si>
  <si>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</si>
  <si>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</si>
  <si>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</si>
  <si>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</si>
  <si>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</si>
  <si>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</si>
  <si>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</si>
  <si>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</si>
  <si>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</si>
  <si>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</si>
  <si>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</si>
  <si>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</si>
  <si>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</si>
  <si>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</si>
  <si>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</si>
  <si>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</si>
  <si>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</si>
  <si>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</si>
  <si>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</si>
  <si>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</si>
  <si>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</si>
  <si>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</si>
  <si>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</si>
  <si>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</si>
  <si>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</si>
  <si>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</si>
  <si>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</si>
  <si>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</si>
  <si>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</si>
  <si>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</si>
  <si>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</si>
  <si>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</si>
  <si>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</si>
  <si>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</si>
  <si>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</si>
  <si>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</si>
  <si>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</si>
  <si>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</si>
  <si>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</si>
  <si>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</si>
  <si>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</si>
  <si>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</si>
  <si>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</si>
  <si>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</si>
  <si>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</si>
  <si>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</si>
  <si>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</si>
  <si>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</si>
  <si>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</si>
  <si>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</si>
  <si>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</si>
  <si>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</si>
  <si>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</si>
  <si>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</si>
  <si>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</si>
  <si>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</si>
  <si>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</si>
  <si>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</si>
  <si>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</si>
  <si>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</si>
  <si>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</si>
  <si>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</si>
  <si>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</si>
  <si>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</si>
  <si>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</si>
  <si>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</si>
  <si>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</si>
  <si>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</si>
  <si>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</si>
  <si>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</si>
  <si>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</si>
  <si>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</si>
  <si>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</si>
  <si>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</si>
  <si>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</si>
  <si>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</si>
  <si>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</si>
  <si>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</si>
  <si>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</si>
  <si>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</si>
  <si>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</si>
  <si>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</si>
  <si>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</si>
  <si>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</si>
  <si>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</si>
  <si>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</si>
  <si>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</si>
  <si>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</si>
  <si>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</si>
  <si>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</si>
  <si>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</si>
  <si>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</si>
  <si>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</si>
  <si>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</si>
  <si>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</si>
  <si>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</si>
  <si>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</si>
  <si>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</si>
  <si>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</si>
  <si>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</si>
  <si>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</si>
  <si>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</si>
  <si>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</si>
  <si>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</si>
  <si>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</si>
  <si>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</si>
  <si>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</si>
  <si>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</si>
  <si>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</si>
  <si>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</si>
  <si>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</si>
  <si>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</si>
  <si>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</si>
  <si>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</si>
  <si>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</si>
  <si>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</si>
  <si>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</si>
  <si>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</si>
  <si>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</si>
  <si>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</si>
  <si>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</si>
  <si>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</si>
  <si>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</si>
  <si>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</si>
  <si>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</si>
  <si>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</si>
  <si>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</si>
  <si>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</si>
  <si>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</si>
  <si>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</si>
  <si>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</si>
  <si>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</si>
  <si>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</si>
  <si>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</si>
  <si>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</si>
  <si>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</si>
  <si>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</si>
  <si>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</si>
  <si>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</si>
  <si>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</si>
  <si>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</si>
  <si>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</si>
  <si>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</si>
  <si>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</si>
  <si>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</si>
  <si>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</si>
  <si>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</si>
  <si>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</si>
  <si>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</si>
  <si>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</si>
  <si>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</si>
  <si>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</si>
  <si>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</si>
  <si>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</si>
  <si>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</si>
  <si>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</si>
  <si>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</si>
  <si>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</si>
  <si>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</si>
  <si>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</si>
  <si>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</si>
  <si>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</si>
  <si>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</si>
  <si>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</si>
  <si>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</si>
  <si>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</si>
  <si>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</si>
  <si>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</si>
  <si>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</si>
  <si>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</si>
  <si>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</si>
  <si>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</si>
  <si>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</si>
  <si>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</si>
  <si>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</si>
  <si>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</si>
  <si>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</si>
  <si>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</si>
  <si>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</si>
  <si>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</si>
  <si>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</si>
  <si>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</si>
  <si>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</si>
  <si>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</si>
  <si>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</si>
  <si>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</si>
  <si>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</si>
  <si>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</si>
  <si>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</si>
  <si>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</si>
  <si>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</si>
  <si>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</si>
  <si>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</si>
  <si>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</si>
  <si>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</si>
  <si>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</si>
  <si>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</si>
  <si>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</si>
  <si>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</si>
  <si>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</si>
  <si>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</si>
  <si>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</si>
  <si>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</si>
  <si>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</si>
  <si>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</si>
  <si>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</si>
  <si>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</si>
  <si>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</si>
  <si>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</si>
  <si>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</si>
  <si>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</si>
  <si>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</si>
  <si>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</si>
  <si>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</si>
  <si>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</si>
  <si>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</si>
  <si>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</si>
  <si>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</si>
  <si>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</si>
  <si>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</si>
  <si>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</si>
  <si>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</si>
  <si>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</si>
  <si>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</si>
  <si>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</si>
  <si>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</si>
  <si>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</si>
  <si>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</si>
  <si>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</si>
  <si>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</si>
  <si>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</si>
  <si>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</si>
  <si>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</si>
  <si>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</si>
  <si>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</si>
  <si>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</si>
  <si>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</si>
  <si>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</si>
  <si>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</si>
  <si>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</si>
  <si>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</si>
  <si>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</si>
  <si>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</si>
  <si>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</si>
  <si>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</si>
  <si>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</si>
  <si>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</si>
  <si>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</si>
  <si>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</si>
  <si>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</si>
  <si>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</si>
  <si>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</si>
  <si>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</si>
  <si>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</si>
  <si>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</si>
  <si>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</si>
  <si>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</si>
  <si>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</si>
  <si>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</si>
  <si>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</si>
  <si>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</si>
  <si>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</si>
  <si>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</si>
  <si>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</si>
  <si>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</si>
  <si>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</si>
  <si>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</si>
  <si>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</si>
  <si>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</si>
  <si>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</si>
  <si>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</si>
  <si>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</si>
  <si>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</si>
  <si>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</si>
  <si>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</si>
  <si>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</si>
  <si>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</si>
  <si>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</si>
  <si>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</si>
  <si>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</si>
  <si>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</si>
  <si>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</si>
  <si>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</si>
  <si>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</si>
  <si>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</si>
  <si>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</si>
  <si>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</si>
  <si>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</si>
  <si>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</si>
  <si>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</si>
  <si>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</si>
  <si>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</si>
  <si>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</si>
  <si>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</si>
  <si>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</si>
  <si>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</si>
  <si>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</si>
  <si>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</si>
  <si>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</si>
  <si>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</si>
  <si>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</si>
  <si>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</si>
  <si>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</si>
  <si>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</si>
  <si>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</si>
  <si>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</si>
  <si>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</si>
  <si>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</si>
  <si>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</si>
  <si>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</si>
  <si>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</si>
  <si>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</si>
  <si>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</si>
  <si>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</si>
  <si>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</si>
  <si>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</si>
  <si>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</si>
  <si>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</si>
  <si>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</si>
  <si>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</si>
  <si>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</si>
  <si>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</si>
  <si>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</si>
  <si>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</si>
  <si>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</si>
  <si>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</si>
  <si>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</si>
  <si>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</si>
  <si>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</si>
  <si>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</si>
  <si>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</si>
  <si>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</si>
  <si>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</si>
  <si>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</si>
  <si>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</si>
  <si>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</si>
  <si>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</si>
  <si>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</si>
  <si>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</si>
  <si>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</si>
  <si>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</si>
  <si>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</si>
  <si>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</si>
  <si>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</si>
  <si>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</si>
  <si>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</si>
  <si>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</si>
  <si>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</si>
  <si>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</si>
  <si>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</si>
  <si>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</si>
  <si>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</si>
  <si>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</si>
  <si>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</si>
  <si>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</si>
  <si>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</si>
  <si>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</si>
  <si>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</si>
  <si>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</si>
  <si>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</si>
  <si>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</si>
  <si>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</si>
  <si>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</si>
  <si>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</si>
  <si>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</si>
  <si>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</si>
  <si>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</si>
  <si>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</si>
  <si>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</si>
  <si>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</si>
  <si>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</si>
  <si>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</si>
  <si>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</si>
  <si>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</si>
  <si>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</si>
  <si>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</si>
  <si>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</si>
  <si>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</si>
  <si>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</si>
  <si>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</si>
  <si>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</si>
  <si>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</si>
  <si>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</si>
  <si>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</si>
  <si>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</si>
  <si>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</si>
  <si>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</si>
  <si>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</si>
  <si>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</si>
  <si>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</si>
  <si>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</si>
  <si>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</si>
  <si>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</si>
  <si>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</si>
  <si>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</si>
  <si>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</si>
  <si>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</si>
  <si>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</si>
  <si>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</si>
  <si>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</si>
  <si>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</si>
  <si>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</si>
  <si>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</si>
  <si>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</si>
  <si>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</si>
  <si>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</si>
  <si>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</si>
  <si>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</si>
  <si>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</si>
  <si>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</si>
  <si>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</si>
  <si>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</si>
  <si>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</si>
  <si>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</si>
  <si>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</si>
  <si>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</si>
  <si>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</si>
  <si>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</si>
  <si>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</si>
  <si>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</si>
  <si>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</si>
  <si>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</si>
  <si>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</si>
  <si>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</si>
  <si>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</si>
  <si>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</si>
  <si>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</si>
  <si>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</si>
  <si>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</si>
  <si>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</si>
  <si>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</si>
  <si>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</si>
  <si>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</si>
  <si>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</si>
  <si>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</si>
  <si>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</si>
  <si>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</si>
  <si>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</si>
  <si>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</si>
  <si>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</si>
  <si>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</si>
  <si>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</si>
  <si>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</si>
  <si>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</si>
  <si>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</si>
  <si>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</si>
  <si>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</si>
  <si>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</si>
  <si>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</si>
  <si>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</si>
  <si>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</si>
  <si>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</si>
  <si>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</si>
  <si>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</si>
  <si>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</si>
  <si>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</si>
  <si>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</si>
  <si>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</si>
  <si>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</si>
  <si>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</si>
  <si>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</si>
  <si>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</si>
  <si>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</si>
  <si>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</si>
  <si>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</si>
  <si>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</si>
  <si>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</si>
  <si>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</si>
  <si>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</si>
  <si>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</si>
  <si>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</si>
  <si>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</si>
  <si>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</si>
  <si>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</si>
  <si>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</si>
  <si>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</si>
  <si>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</si>
  <si>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</si>
  <si>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</si>
  <si>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</si>
  <si>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</si>
  <si>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</si>
  <si>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</si>
  <si>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</si>
  <si>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</si>
  <si>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</si>
  <si>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</si>
  <si>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</si>
  <si>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</si>
  <si>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</si>
  <si>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</si>
  <si>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</si>
  <si>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</si>
  <si>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</si>
  <si>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</si>
  <si>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</si>
  <si>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</si>
  <si>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</si>
  <si>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</si>
  <si>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</si>
  <si>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</si>
  <si>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</si>
  <si>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</si>
  <si>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</si>
  <si>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</si>
  <si>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</si>
  <si>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</si>
  <si>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</si>
  <si>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</si>
  <si>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</si>
  <si>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</si>
  <si>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</si>
  <si>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</si>
  <si>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</si>
  <si>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</si>
  <si>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</si>
  <si>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</si>
  <si>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</si>
  <si>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</si>
  <si>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</si>
  <si>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</si>
  <si>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</si>
  <si>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</si>
  <si>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</si>
  <si>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</si>
  <si>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</si>
  <si>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</si>
  <si>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</si>
  <si>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</si>
  <si>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</si>
  <si>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</si>
  <si>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</si>
  <si>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</si>
  <si>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</si>
  <si>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</si>
  <si>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</si>
  <si>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</si>
  <si>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</si>
  <si>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</si>
  <si>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</si>
  <si>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</si>
  <si>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</si>
  <si>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</si>
  <si>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</si>
  <si>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</si>
  <si>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</si>
  <si>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</si>
  <si>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</si>
  <si>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</si>
  <si>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</si>
  <si>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</si>
  <si>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</si>
  <si>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</si>
  <si>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</si>
  <si>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</si>
  <si>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</si>
  <si>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</si>
  <si>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</si>
  <si>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</si>
  <si>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</si>
  <si>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</si>
  <si>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</si>
  <si>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</si>
  <si>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</si>
  <si>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</si>
  <si>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</si>
  <si>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</si>
  <si>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</si>
  <si>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</si>
  <si>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</si>
  <si>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</si>
  <si>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</si>
  <si>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</si>
  <si>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</si>
  <si>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</si>
  <si>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</si>
  <si>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</si>
  <si>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</si>
  <si>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</si>
  <si>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</si>
  <si>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</si>
  <si>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</si>
  <si>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</si>
  <si>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</si>
  <si>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</si>
  <si>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</si>
  <si>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</si>
  <si>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</si>
  <si>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</si>
  <si>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</si>
  <si>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</si>
  <si>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</si>
  <si>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</si>
  <si>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</si>
  <si>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</si>
  <si>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</si>
  <si>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</si>
  <si>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</si>
  <si>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</si>
  <si>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</si>
  <si>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</si>
  <si>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</si>
  <si>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</si>
  <si>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</si>
  <si>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</si>
  <si>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</si>
  <si>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</si>
  <si>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</si>
  <si>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</si>
  <si>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</si>
  <si>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</si>
  <si>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</si>
  <si>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</si>
  <si>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</si>
  <si>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</si>
  <si>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</si>
  <si>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</si>
  <si>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</si>
  <si>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</si>
  <si>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</si>
  <si>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</si>
  <si>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</si>
  <si>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</si>
  <si>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</si>
  <si>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</si>
  <si>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</si>
  <si>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</si>
  <si>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</si>
  <si>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</si>
  <si>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</si>
  <si>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</si>
  <si>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</si>
  <si>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</si>
  <si>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</si>
  <si>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</si>
  <si>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</si>
  <si>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</si>
  <si>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</si>
  <si>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</si>
  <si>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</si>
  <si>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</si>
  <si>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</si>
  <si>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</si>
  <si>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</si>
  <si>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</si>
  <si>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</si>
  <si>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</si>
  <si>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</si>
  <si>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</si>
  <si>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</si>
  <si>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</si>
  <si>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</si>
  <si>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</si>
  <si>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</si>
  <si>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</si>
  <si>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</si>
  <si>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</si>
  <si>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</si>
  <si>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</si>
  <si>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</si>
  <si>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</si>
  <si>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</si>
  <si>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</si>
  <si>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</si>
  <si>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</si>
  <si>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</si>
  <si>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</si>
  <si>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</si>
  <si>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</si>
  <si>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</si>
  <si>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</si>
  <si>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</si>
  <si>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</si>
  <si>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</si>
  <si>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</si>
  <si>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</si>
  <si>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</si>
  <si>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</si>
  <si>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</si>
  <si>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</si>
  <si>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</si>
  <si>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</si>
  <si>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</si>
  <si>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</si>
  <si>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</si>
  <si>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</si>
  <si>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</si>
  <si>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</si>
  <si>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</si>
  <si>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</si>
  <si>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</si>
  <si>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</si>
  <si>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</si>
  <si>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</si>
  <si>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</si>
  <si>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</si>
  <si>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</si>
  <si>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</si>
  <si>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</si>
  <si>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</si>
  <si>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</si>
  <si>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</si>
  <si>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</si>
  <si>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</si>
  <si>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</si>
  <si>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</si>
  <si>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</si>
  <si>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</si>
  <si>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</si>
  <si>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</si>
  <si>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</si>
  <si>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</si>
  <si>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</si>
  <si>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</si>
  <si>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</si>
  <si>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</si>
  <si>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</si>
  <si>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</si>
  <si>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</si>
  <si>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</si>
  <si>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</si>
  <si>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</si>
  <si>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</si>
  <si>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</si>
  <si>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</si>
  <si>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</si>
  <si>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</si>
  <si>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</si>
  <si>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</si>
  <si>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</si>
  <si>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</si>
  <si>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</si>
  <si>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</si>
  <si>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</si>
  <si>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</si>
  <si>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</si>
  <si>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</si>
  <si>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</si>
  <si>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</si>
  <si>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</si>
  <si>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</si>
  <si>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</si>
  <si>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</si>
  <si>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</si>
  <si>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</si>
  <si>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</si>
  <si>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</si>
  <si>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</si>
  <si>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</si>
  <si>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</si>
  <si>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</si>
  <si>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</si>
  <si>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</si>
  <si>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</si>
  <si>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</si>
  <si>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</si>
  <si>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</si>
  <si>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</si>
  <si>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</si>
  <si>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</si>
  <si>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</si>
  <si>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</si>
  <si>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</si>
  <si>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</si>
  <si>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</si>
  <si>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</si>
  <si>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</si>
  <si>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</si>
  <si>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</si>
  <si>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</si>
  <si>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</si>
  <si>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</si>
  <si>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</si>
  <si>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</si>
  <si>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</si>
  <si>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</si>
  <si>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</si>
  <si>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</si>
  <si>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</si>
  <si>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</si>
  <si>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</si>
  <si>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</si>
  <si>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</si>
  <si>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</si>
  <si>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</si>
  <si>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</si>
  <si>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</si>
  <si>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</si>
  <si>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</si>
  <si>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</si>
  <si>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</si>
  <si>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</si>
  <si>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</si>
  <si>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</si>
  <si>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</si>
  <si>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</si>
  <si>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</si>
  <si>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</si>
  <si>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</si>
  <si>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</si>
  <si>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</si>
  <si>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</si>
  <si>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</si>
  <si>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</si>
  <si>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</si>
  <si>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</si>
  <si>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</si>
  <si>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</si>
  <si>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</si>
  <si>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</si>
  <si>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</si>
  <si>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</si>
  <si>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</si>
  <si>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</si>
  <si>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</si>
  <si>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</si>
  <si>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</si>
  <si>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</si>
  <si>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</si>
  <si>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</si>
  <si>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</si>
  <si>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</si>
  <si>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</si>
  <si>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</si>
  <si>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</si>
  <si>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</si>
  <si>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</si>
  <si>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</si>
  <si>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</si>
  <si>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</si>
  <si>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</si>
  <si>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</si>
  <si>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</si>
  <si>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</si>
  <si>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</si>
  <si>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</si>
  <si>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</si>
  <si>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</si>
  <si>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</si>
  <si>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</si>
  <si>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</si>
  <si>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</si>
  <si>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</si>
  <si>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</si>
  <si>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</si>
  <si>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</si>
  <si>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</si>
  <si>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</si>
  <si>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</si>
  <si>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</si>
  <si>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</si>
  <si>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</si>
  <si>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</si>
  <si>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</si>
  <si>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</si>
  <si>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</si>
  <si>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</si>
  <si>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</si>
  <si>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</si>
  <si>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</si>
  <si>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</si>
  <si>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</si>
  <si>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</si>
  <si>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</si>
  <si>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</si>
  <si>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</si>
  <si>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</si>
  <si>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</si>
  <si>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</si>
  <si>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</si>
  <si>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</si>
  <si>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</si>
  <si>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</si>
  <si>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</si>
  <si>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</si>
  <si>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</si>
  <si>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</si>
  <si>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</si>
  <si>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</si>
  <si>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</si>
  <si>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</si>
  <si>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</si>
  <si>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</si>
  <si>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</si>
  <si>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</si>
  <si>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</si>
  <si>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</si>
  <si>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</si>
  <si>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</si>
  <si>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</si>
  <si>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</si>
  <si>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</si>
  <si>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</si>
  <si>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</si>
  <si>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</si>
  <si>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</si>
  <si>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</si>
  <si>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</si>
  <si>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</si>
  <si>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</si>
  <si>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</si>
  <si>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</si>
  <si>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</si>
  <si>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</si>
  <si>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</si>
  <si>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</si>
  <si>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</si>
  <si>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</si>
  <si>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</si>
  <si>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</si>
  <si>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</si>
  <si>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</si>
  <si>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</si>
  <si>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</si>
  <si>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</si>
  <si>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</si>
  <si>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</si>
  <si>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</si>
  <si>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</si>
  <si>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</si>
  <si>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</si>
  <si>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</si>
  <si>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</si>
  <si>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</si>
  <si>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</si>
  <si>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</si>
  <si>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</si>
  <si>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</si>
  <si>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</si>
  <si>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</si>
  <si>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</si>
  <si>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</si>
  <si>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</si>
  <si>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</si>
  <si>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</si>
  <si>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</si>
  <si>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</si>
  <si>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</si>
  <si>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</si>
  <si>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</si>
  <si>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</si>
  <si>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</si>
  <si>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</si>
  <si>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</si>
  <si>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</si>
  <si>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</si>
  <si>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</si>
  <si>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</si>
  <si>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</si>
  <si>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</si>
  <si>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</si>
  <si>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</si>
  <si>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</si>
  <si>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</si>
  <si>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</si>
  <si>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</si>
  <si>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</si>
  <si>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</si>
  <si>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</si>
  <si>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</si>
  <si>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</si>
  <si>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</si>
  <si>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</si>
  <si>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</si>
  <si>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</si>
  <si>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</si>
  <si>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</si>
  <si>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</si>
  <si>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</si>
  <si>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</si>
  <si>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</si>
  <si>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</si>
  <si>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</si>
  <si>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</si>
  <si>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</si>
  <si>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</si>
  <si>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</si>
  <si>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</si>
  <si>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</si>
  <si>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</si>
  <si>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</si>
  <si>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</si>
  <si>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</si>
  <si>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</si>
  <si>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</si>
  <si>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</si>
  <si>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</si>
  <si>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</si>
  <si>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</si>
  <si>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</si>
  <si>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</si>
  <si>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</si>
  <si>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</si>
  <si>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</si>
  <si>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</si>
  <si>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</si>
  <si>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</si>
  <si>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</si>
  <si>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</si>
  <si>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</si>
  <si>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</si>
  <si>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</si>
  <si>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</si>
  <si>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</si>
  <si>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</si>
  <si>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</si>
  <si>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</si>
  <si>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</si>
  <si>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</si>
  <si>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</si>
  <si>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</si>
  <si>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</si>
  <si>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</si>
  <si>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</si>
  <si>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</si>
  <si>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</si>
  <si>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</si>
  <si>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</si>
  <si>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</si>
  <si>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</si>
  <si>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</si>
  <si>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</si>
  <si>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</si>
  <si>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</si>
  <si>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</si>
  <si>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</si>
  <si>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</si>
  <si>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</si>
  <si>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</si>
  <si>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</si>
  <si>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</si>
  <si>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</si>
  <si>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</si>
  <si>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</si>
  <si>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</si>
  <si>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</si>
  <si>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</si>
  <si>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</si>
  <si>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</si>
  <si>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</si>
  <si>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</si>
  <si>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</si>
  <si>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</si>
  <si>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</si>
  <si>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</si>
  <si>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</si>
  <si>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</si>
  <si>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</si>
  <si>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</si>
  <si>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</si>
  <si>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</si>
  <si>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</si>
  <si>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</si>
  <si>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</si>
  <si>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</si>
  <si>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</si>
  <si>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</si>
  <si>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</si>
  <si>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</si>
  <si>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</si>
  <si>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</si>
  <si>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</si>
  <si>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</si>
  <si>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</si>
  <si>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</si>
  <si>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</si>
  <si>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</si>
  <si>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</si>
  <si>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</si>
  <si>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</si>
  <si>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</si>
  <si>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</si>
  <si>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</si>
  <si>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</si>
  <si>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</si>
  <si>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</si>
  <si>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</si>
  <si>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</si>
  <si>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</si>
  <si>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</si>
  <si>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</si>
  <si>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</si>
  <si>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</si>
  <si>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</si>
  <si>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</si>
  <si>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</si>
  <si>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</si>
  <si>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</si>
  <si>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</si>
  <si>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</si>
  <si>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</si>
  <si>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</si>
  <si>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</si>
  <si>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</si>
  <si>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</si>
  <si>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</si>
  <si>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</si>
  <si>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</si>
  <si>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</si>
  <si>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</si>
  <si>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</si>
  <si>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</si>
  <si>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</si>
  <si>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</si>
  <si>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</si>
  <si>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</si>
  <si>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</si>
  <si>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</si>
  <si>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</si>
  <si>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</si>
  <si>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</si>
  <si>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</si>
  <si>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</si>
  <si>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</si>
  <si>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</si>
  <si>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</si>
  <si>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</si>
  <si>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</si>
  <si>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</si>
  <si>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</si>
  <si>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</si>
  <si>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</si>
  <si>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</si>
  <si>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</si>
  <si>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</si>
  <si>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</si>
  <si>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</si>
  <si>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</si>
  <si>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</si>
  <si>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</si>
  <si>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</si>
  <si>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</si>
  <si>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</si>
  <si>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</si>
  <si>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</si>
  <si>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</si>
  <si>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</si>
  <si>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</si>
  <si>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</si>
  <si>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</si>
  <si>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</si>
  <si>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</si>
  <si>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</si>
  <si>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</si>
  <si>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</si>
  <si>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</si>
  <si>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</si>
  <si>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</si>
  <si>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</si>
  <si>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</si>
  <si>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</si>
  <si>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</si>
  <si>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</si>
  <si>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</si>
  <si>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</si>
  <si>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</si>
  <si>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</si>
  <si>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</si>
  <si>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</si>
  <si>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</si>
  <si>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</si>
  <si>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</si>
  <si>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</si>
  <si>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</si>
  <si>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</si>
  <si>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</si>
  <si>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</si>
  <si>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</si>
  <si>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</si>
  <si>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</si>
  <si>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</si>
  <si>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</si>
  <si>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</si>
  <si>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</si>
  <si>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</si>
  <si>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</si>
  <si>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</si>
  <si>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</si>
  <si>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</si>
  <si>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</si>
  <si>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</si>
  <si>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</si>
  <si>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</si>
  <si>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</si>
  <si>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</si>
  <si>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</si>
  <si>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</si>
  <si>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</si>
  <si>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</si>
  <si>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</si>
  <si>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</si>
  <si>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</si>
  <si>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</si>
  <si>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</si>
  <si>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</si>
  <si>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</si>
  <si>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</si>
  <si>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</si>
  <si>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</si>
  <si>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</si>
  <si>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</si>
  <si>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</si>
  <si>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</si>
  <si>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</si>
  <si>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</si>
  <si>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</si>
  <si>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</si>
  <si>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</si>
  <si>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</si>
  <si>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</si>
  <si>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</si>
  <si>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</si>
  <si>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</si>
  <si>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</si>
  <si>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</si>
  <si>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</si>
  <si>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</si>
  <si>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</si>
  <si>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</si>
  <si>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</si>
  <si>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</si>
  <si>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</si>
  <si>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</si>
  <si>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</si>
  <si>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</si>
  <si>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</si>
  <si>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</si>
  <si>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</si>
  <si>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</si>
  <si>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</si>
  <si>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</si>
  <si>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</si>
  <si>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</si>
  <si>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</si>
  <si>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</si>
  <si>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</si>
  <si>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</si>
  <si>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</si>
  <si>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</si>
  <si>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</si>
  <si>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</si>
  <si>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</si>
  <si>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</si>
  <si>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</si>
  <si>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</si>
  <si>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</si>
  <si>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</si>
  <si>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</si>
  <si>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</si>
  <si>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</si>
  <si>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</si>
  <si>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</si>
  <si>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</si>
  <si>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</si>
  <si>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</si>
  <si>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</si>
  <si>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</si>
  <si>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</si>
  <si>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</si>
  <si>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</si>
  <si>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</si>
  <si>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</si>
  <si>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</si>
  <si>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</si>
  <si>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</si>
  <si>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</si>
  <si>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</si>
  <si>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</si>
  <si>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</si>
  <si>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</si>
  <si>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</si>
  <si>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</si>
  <si>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</si>
  <si>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</si>
  <si>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</si>
  <si>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</si>
  <si>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</si>
  <si>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</si>
  <si>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</si>
  <si>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</si>
  <si>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</si>
  <si>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</si>
  <si>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</si>
  <si>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</si>
  <si>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</si>
  <si>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</si>
  <si>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</si>
  <si>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</si>
  <si>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</si>
  <si>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</si>
  <si>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</si>
  <si>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</si>
  <si>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</si>
  <si>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</si>
  <si>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</si>
  <si>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</si>
  <si>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</si>
  <si>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</si>
  <si>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</si>
  <si>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</si>
  <si>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</si>
  <si>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</si>
  <si>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</si>
  <si>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</si>
  <si>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</si>
  <si>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</si>
  <si>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</si>
  <si>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</si>
  <si>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</si>
  <si>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</si>
  <si>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</si>
  <si>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</si>
  <si>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</si>
  <si>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</si>
  <si>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</si>
  <si>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</si>
  <si>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</si>
  <si>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</si>
  <si>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</si>
  <si>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</si>
  <si>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</si>
  <si>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</si>
  <si>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</si>
  <si>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</si>
  <si>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</si>
  <si>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</si>
  <si>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</si>
  <si>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</si>
  <si>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</si>
  <si>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</si>
  <si>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</si>
  <si>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</si>
  <si>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</si>
  <si>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</si>
  <si>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</si>
  <si>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</si>
  <si>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</si>
  <si>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</si>
  <si>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</si>
  <si>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</si>
  <si>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</si>
  <si>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</si>
  <si>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</si>
  <si>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</si>
  <si>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</si>
  <si>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</si>
  <si>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</si>
  <si>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</si>
  <si>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</si>
  <si>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</si>
  <si>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</si>
  <si>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</si>
  <si>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</si>
  <si>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</si>
  <si>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</si>
  <si>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</si>
  <si>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</si>
  <si>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</si>
  <si>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</si>
  <si>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</si>
  <si>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</si>
  <si>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</si>
  <si>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</si>
  <si>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</si>
  <si>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</si>
  <si>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</si>
  <si>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</si>
  <si>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</si>
  <si>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</si>
  <si>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</si>
  <si>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</si>
  <si>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</si>
  <si>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</si>
  <si>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</si>
  <si>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</si>
  <si>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</si>
  <si>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</si>
  <si>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</si>
  <si>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</si>
  <si>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</si>
  <si>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</si>
  <si>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</si>
  <si>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</si>
  <si>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</si>
  <si>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</si>
  <si>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</si>
  <si>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</si>
  <si>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</si>
  <si>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</si>
  <si>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</si>
  <si>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</si>
  <si>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</si>
  <si>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</si>
  <si>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</si>
  <si>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</si>
  <si>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</si>
  <si>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</si>
  <si>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</si>
  <si>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</si>
  <si>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</si>
  <si>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</si>
  <si>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</si>
  <si>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</si>
  <si>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</si>
  <si>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</si>
  <si>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</si>
  <si>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</si>
  <si>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</si>
  <si>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</si>
  <si>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</si>
  <si>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</si>
  <si>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</si>
  <si>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</si>
  <si>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</si>
  <si>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</si>
  <si>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</si>
  <si>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</si>
  <si>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</si>
  <si>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</si>
  <si>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</si>
  <si>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</si>
  <si>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</si>
  <si>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</si>
  <si>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</si>
  <si>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</si>
  <si>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</si>
  <si>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</si>
  <si>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</si>
  <si>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</si>
  <si>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</si>
  <si>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</si>
  <si>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</si>
  <si>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</si>
  <si>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</si>
  <si>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</si>
  <si>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</si>
  <si>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</si>
  <si>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</si>
  <si>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</si>
  <si>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</si>
  <si>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</si>
  <si>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</si>
  <si>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</si>
  <si>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</si>
  <si>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</si>
  <si>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</si>
  <si>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</si>
  <si>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</si>
  <si>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</si>
  <si>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</si>
  <si>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</si>
  <si>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</si>
  <si>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</si>
  <si>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</si>
  <si>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</si>
  <si>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</si>
  <si>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</si>
  <si>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</si>
  <si>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</si>
  <si>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</si>
  <si>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</si>
  <si>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</si>
  <si>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</si>
  <si>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</si>
  <si>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</si>
  <si>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</si>
  <si>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</si>
  <si>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</si>
  <si>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</si>
  <si>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</si>
  <si>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</si>
  <si>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</si>
  <si>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</si>
  <si>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</si>
  <si>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</si>
  <si>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</si>
  <si>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</si>
  <si>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</si>
  <si>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</si>
  <si>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</si>
  <si>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</si>
  <si>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</si>
  <si>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</si>
  <si>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</si>
  <si>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</si>
  <si>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</si>
  <si>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</si>
  <si>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</si>
  <si>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</si>
  <si>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</si>
  <si>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</si>
  <si>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</si>
  <si>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</si>
  <si>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</si>
  <si>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</si>
  <si>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</si>
  <si>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</si>
  <si>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</si>
  <si>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</si>
  <si>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</si>
  <si>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</si>
  <si>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</si>
  <si>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</si>
  <si>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</si>
  <si>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</si>
  <si>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</si>
  <si>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</si>
  <si>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</si>
  <si>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</si>
  <si>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</si>
  <si>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</si>
  <si>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</si>
  <si>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</si>
  <si>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</si>
  <si>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</si>
  <si>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</si>
  <si>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</si>
  <si>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</si>
  <si>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</si>
  <si>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</si>
  <si>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</si>
  <si>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</si>
  <si>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</si>
  <si>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</si>
  <si>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</si>
  <si>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</si>
  <si>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</si>
  <si>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</si>
  <si>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</si>
  <si>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</si>
  <si>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</si>
  <si>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</si>
  <si>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</si>
  <si>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</si>
  <si>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</si>
  <si>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</si>
  <si>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</si>
  <si>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</si>
  <si>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</si>
  <si>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</si>
  <si>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</si>
  <si>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</si>
  <si>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</si>
  <si>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</si>
  <si>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</si>
  <si>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</si>
  <si>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</si>
  <si>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</si>
  <si>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</si>
  <si>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</si>
  <si>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</si>
  <si>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</si>
  <si>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</si>
  <si>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</si>
  <si>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</si>
  <si>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</si>
  <si>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</si>
  <si>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</si>
  <si>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</si>
  <si>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</si>
  <si>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</si>
  <si>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</si>
  <si>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</si>
  <si>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</si>
  <si>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</si>
  <si>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</si>
  <si>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</si>
  <si>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</si>
  <si>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</si>
  <si>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</si>
  <si>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</si>
  <si>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</si>
  <si>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</si>
  <si>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</si>
  <si>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</si>
  <si>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</si>
  <si>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</si>
  <si>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</si>
  <si>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</si>
  <si>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</si>
  <si>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</si>
  <si>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</si>
  <si>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</si>
  <si>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</si>
  <si>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</si>
  <si>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</si>
  <si>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</si>
  <si>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</si>
  <si>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</si>
  <si>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</si>
  <si>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</si>
  <si>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</si>
  <si>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</si>
  <si>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</si>
  <si>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</si>
  <si>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</si>
  <si>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</si>
  <si>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</si>
  <si>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</si>
  <si>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</si>
  <si>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</si>
  <si>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</si>
  <si>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</si>
  <si>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</si>
  <si>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</si>
  <si>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</si>
  <si>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</si>
  <si>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</si>
  <si>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</si>
  <si>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</si>
  <si>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</si>
  <si>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</si>
  <si>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</si>
  <si>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</si>
  <si>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</si>
  <si>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</si>
  <si>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</si>
  <si>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</si>
  <si>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</si>
  <si>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</si>
  <si>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</si>
  <si>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</si>
  <si>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</si>
  <si>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</si>
  <si>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</si>
  <si>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</si>
  <si>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</si>
  <si>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</si>
  <si>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</si>
  <si>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</si>
  <si>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</si>
  <si>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</si>
  <si>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</si>
  <si>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</si>
  <si>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</si>
  <si>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</si>
  <si>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</si>
  <si>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</si>
  <si>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</si>
  <si>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</si>
  <si>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</si>
  <si>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</si>
  <si>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</si>
  <si>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</si>
  <si>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</si>
  <si>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</si>
  <si>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</si>
  <si>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</si>
  <si>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</si>
  <si>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</si>
  <si>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</si>
  <si>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</si>
  <si>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</si>
  <si>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</si>
  <si>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</si>
  <si>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</si>
  <si>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</si>
  <si>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</si>
  <si>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</si>
  <si>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</si>
  <si>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</si>
  <si>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</si>
  <si>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</si>
  <si>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</si>
  <si>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</si>
  <si>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</si>
  <si>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</si>
  <si>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</si>
  <si>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</si>
  <si>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</si>
  <si>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</si>
  <si>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</si>
  <si>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</si>
  <si>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</si>
  <si>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</si>
  <si>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</si>
  <si>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</si>
  <si>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</si>
  <si>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</si>
  <si>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</si>
  <si>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</si>
  <si>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</si>
  <si>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</si>
  <si>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</si>
  <si>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</si>
  <si>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</si>
  <si>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</si>
  <si>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</si>
  <si>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</si>
  <si>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</si>
  <si>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</si>
  <si>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</si>
  <si>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</si>
  <si>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</si>
  <si>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</si>
  <si>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</si>
  <si>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</si>
  <si>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</si>
  <si>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</si>
  <si>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</si>
  <si>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</si>
  <si>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</si>
  <si>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</si>
  <si>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</si>
  <si>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</si>
  <si>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</si>
  <si>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</si>
  <si>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</si>
  <si>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</si>
  <si>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</si>
  <si>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</si>
  <si>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</si>
  <si>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</si>
  <si>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</si>
  <si>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</si>
  <si>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</si>
  <si>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</si>
  <si>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</si>
  <si>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</si>
  <si>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</si>
  <si>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</si>
  <si>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</si>
  <si>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</si>
  <si>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</si>
  <si>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</si>
  <si>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</si>
  <si>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</si>
  <si>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</si>
  <si>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</si>
  <si>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</si>
  <si>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</si>
  <si>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</si>
  <si>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</si>
  <si>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</si>
  <si>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</si>
  <si>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</si>
  <si>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</si>
  <si>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</si>
  <si>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</si>
  <si>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</si>
  <si>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</si>
  <si>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</si>
  <si>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</si>
  <si>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</si>
  <si>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</si>
  <si>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</si>
  <si>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</si>
  <si>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</si>
  <si>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</si>
  <si>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</si>
  <si>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</si>
  <si>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</si>
  <si>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</si>
  <si>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</si>
  <si>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</si>
  <si>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</si>
  <si>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</si>
  <si>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</si>
  <si>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</si>
  <si>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</si>
  <si>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</si>
  <si>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</si>
  <si>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</si>
  <si>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</si>
  <si>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</si>
  <si>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</si>
  <si>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</si>
  <si>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</si>
  <si>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</si>
  <si>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</si>
  <si>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</si>
  <si>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</si>
  <si>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</si>
  <si>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</si>
  <si>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</si>
  <si>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</si>
  <si>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</si>
  <si>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</si>
  <si>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</si>
  <si>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</si>
  <si>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</si>
  <si>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</si>
  <si>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</si>
  <si>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</si>
  <si>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</si>
  <si>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</si>
  <si>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</si>
  <si>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</si>
  <si>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</si>
  <si>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</si>
  <si>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</si>
  <si>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</si>
  <si>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</si>
  <si>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</si>
  <si>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</si>
  <si>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</si>
  <si>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</si>
  <si>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</si>
  <si>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</si>
  <si>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</si>
  <si>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</si>
  <si>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</si>
  <si>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</si>
  <si>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</si>
  <si>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</si>
  <si>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</si>
  <si>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</si>
  <si>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</si>
  <si>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</si>
  <si>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</si>
  <si>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</si>
  <si>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</si>
  <si>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</si>
  <si>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</si>
  <si>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</si>
  <si>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</si>
  <si>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</si>
  <si>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</si>
  <si>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</si>
  <si>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</si>
  <si>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</si>
  <si>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</si>
  <si>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</si>
  <si>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</si>
  <si>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</si>
  <si>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</si>
  <si>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</si>
  <si>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</si>
  <si>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</si>
  <si>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</si>
  <si>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</si>
  <si>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</si>
  <si>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</si>
  <si>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</si>
  <si>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</si>
  <si>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</si>
  <si>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</si>
  <si>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</si>
  <si>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</si>
  <si>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</si>
  <si>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</si>
  <si>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</si>
  <si>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</si>
  <si>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</si>
  <si>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</si>
  <si>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</si>
  <si>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</si>
  <si>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</si>
  <si>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</si>
  <si>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</si>
  <si>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</si>
  <si>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</si>
  <si>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</si>
  <si>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</si>
  <si>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</si>
  <si>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</si>
  <si>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</si>
  <si>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</si>
  <si>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</si>
  <si>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</si>
  <si>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</si>
  <si>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</si>
  <si>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</si>
  <si>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</si>
  <si>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</si>
  <si>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</si>
  <si>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</si>
  <si>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</si>
  <si>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</si>
  <si>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</si>
  <si>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</si>
  <si>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</si>
  <si>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</si>
  <si>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</si>
  <si>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</si>
  <si>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</si>
  <si>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</si>
  <si>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</si>
  <si>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</si>
  <si>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</si>
  <si>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</si>
  <si>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</si>
  <si>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</si>
  <si>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</si>
  <si>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</si>
  <si>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</si>
  <si>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</si>
  <si>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</si>
  <si>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</si>
  <si>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</si>
  <si>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</si>
  <si>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</si>
  <si>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</si>
  <si>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</si>
  <si>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</si>
  <si>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</si>
  <si>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</si>
  <si>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</si>
  <si>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</si>
  <si>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</si>
  <si>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</si>
  <si>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</si>
  <si>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</si>
  <si>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</si>
  <si>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</si>
  <si>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</si>
  <si>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</si>
  <si>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</si>
  <si>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</si>
  <si>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</si>
  <si>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</si>
  <si>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</si>
  <si>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</si>
  <si>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</si>
  <si>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</si>
  <si>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</si>
  <si>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</si>
  <si>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</si>
  <si>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</si>
  <si>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</si>
  <si>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</si>
  <si>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</si>
  <si>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</si>
  <si>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</si>
  <si>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</si>
  <si>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</si>
  <si>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</si>
  <si>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</si>
  <si>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</si>
  <si>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</si>
  <si>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</si>
  <si>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</si>
  <si>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</si>
  <si>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</si>
  <si>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</si>
  <si>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</si>
  <si>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</si>
  <si>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</si>
  <si>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</si>
  <si>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</si>
  <si>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</si>
  <si>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</si>
  <si>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</si>
  <si>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</si>
  <si>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</si>
  <si>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</si>
  <si>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</si>
  <si>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</si>
  <si>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</si>
  <si>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</si>
  <si>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</si>
  <si>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</si>
  <si>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</si>
  <si>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</si>
  <si>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</si>
  <si>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</si>
  <si>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</si>
  <si>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</si>
  <si>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</si>
  <si>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</si>
  <si>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</si>
  <si>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</si>
  <si>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</si>
  <si>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</si>
  <si>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</si>
  <si>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</si>
  <si>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</si>
  <si>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</si>
  <si>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</si>
  <si>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</si>
  <si>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</si>
  <si>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</si>
  <si>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</si>
  <si>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</si>
  <si>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</si>
  <si>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</si>
  <si>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</si>
  <si>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</si>
  <si>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</si>
  <si>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</si>
  <si>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</si>
  <si>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</si>
  <si>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</si>
  <si>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</si>
  <si>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</si>
  <si>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</si>
  <si>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</si>
  <si>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</si>
  <si>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</si>
  <si>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</si>
  <si>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</si>
  <si>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</si>
  <si>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</si>
  <si>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</si>
  <si>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</si>
  <si>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</si>
  <si>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</si>
  <si>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</si>
  <si>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</si>
  <si>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</si>
  <si>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</si>
  <si>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</si>
  <si>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</si>
  <si>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</si>
  <si>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</si>
  <si>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</si>
  <si>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</si>
  <si>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</si>
  <si>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</si>
  <si>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</si>
  <si>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</si>
  <si>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</si>
  <si>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</si>
  <si>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</si>
  <si>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</si>
  <si>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</si>
  <si>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</si>
  <si>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</si>
  <si>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</si>
  <si>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</si>
  <si>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</si>
  <si>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</si>
  <si>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</si>
  <si>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</si>
  <si>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</si>
  <si>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</si>
  <si>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</si>
  <si>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</si>
  <si>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</si>
  <si>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</si>
  <si>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</si>
  <si>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</si>
  <si>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</si>
  <si>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</si>
  <si>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</si>
  <si>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</si>
  <si>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</si>
  <si>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</si>
  <si>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</si>
  <si>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</si>
  <si>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</si>
  <si>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</si>
  <si>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</si>
  <si>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</si>
  <si>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</si>
  <si>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</si>
  <si>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</si>
  <si>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</si>
  <si>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</si>
  <si>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</si>
  <si>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</si>
  <si>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</si>
  <si>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</si>
  <si>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</si>
  <si>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</si>
  <si>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</si>
  <si>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</si>
  <si>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</si>
  <si>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</si>
  <si>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</si>
  <si>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</si>
  <si>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</si>
  <si>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</si>
  <si>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</si>
  <si>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</si>
  <si>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</si>
  <si>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</si>
  <si>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</si>
  <si>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</si>
  <si>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</si>
  <si>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</si>
  <si>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</si>
  <si>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</si>
  <si>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</si>
  <si>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</si>
  <si>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</si>
  <si>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</si>
  <si>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</si>
  <si>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</si>
  <si>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</si>
  <si>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</si>
  <si>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</si>
  <si>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</si>
  <si>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</si>
  <si>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</si>
  <si>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</si>
  <si>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</si>
  <si>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</si>
  <si>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</si>
  <si>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</si>
  <si>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</si>
  <si>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</si>
  <si>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</si>
  <si>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</si>
  <si>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</si>
  <si>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</si>
  <si>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</si>
  <si>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</si>
  <si>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</si>
  <si>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</si>
  <si>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</si>
  <si>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</si>
  <si>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</si>
  <si>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</si>
  <si>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</si>
  <si>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</si>
  <si>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</si>
  <si>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</si>
  <si>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</si>
  <si>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</si>
  <si>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</si>
  <si>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</si>
  <si>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</si>
  <si>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</si>
  <si>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</si>
  <si>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</si>
  <si>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</si>
  <si>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</si>
  <si>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</si>
  <si>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</si>
  <si>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</si>
  <si>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</si>
  <si>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</si>
  <si>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</si>
  <si>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</si>
  <si>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</si>
  <si>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</si>
  <si>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</si>
  <si>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</si>
  <si>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</si>
  <si>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</si>
  <si>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</si>
  <si>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</si>
  <si>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</si>
  <si>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</si>
  <si>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</si>
  <si>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</si>
  <si>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</si>
  <si>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</si>
  <si>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</si>
  <si>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</si>
  <si>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</si>
  <si>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</si>
  <si>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</si>
  <si>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</si>
  <si>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</si>
  <si>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</si>
  <si>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</si>
  <si>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</si>
  <si>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</si>
  <si>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</si>
  <si>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</si>
  <si>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</si>
  <si>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</si>
  <si>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</si>
  <si>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</si>
  <si>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</si>
  <si>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</si>
  <si>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</si>
  <si>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</si>
  <si>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</si>
  <si>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</si>
  <si>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</si>
  <si>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</si>
  <si>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</si>
  <si>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</si>
  <si>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</si>
  <si>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</si>
  <si>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</si>
  <si>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</si>
  <si>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</si>
  <si>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</si>
  <si>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</si>
  <si>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</si>
  <si>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</si>
  <si>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</si>
  <si>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</si>
  <si>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</si>
  <si>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</si>
  <si>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</si>
  <si>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</si>
  <si>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</si>
  <si>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</si>
  <si>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</si>
  <si>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</si>
  <si>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</si>
  <si>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</si>
  <si>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</si>
  <si>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</si>
  <si>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</si>
  <si>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</si>
  <si>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</si>
  <si>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</si>
  <si>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</si>
  <si>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</si>
  <si>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</si>
  <si>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</si>
  <si>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</si>
  <si>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</si>
  <si>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</si>
  <si>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</si>
  <si>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</si>
  <si>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</si>
  <si>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</si>
  <si>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</si>
  <si>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</si>
  <si>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</si>
  <si>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</si>
  <si>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</si>
  <si>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</si>
  <si>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</si>
  <si>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</si>
  <si>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</si>
  <si>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</si>
  <si>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</si>
  <si>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</si>
  <si>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</si>
  <si>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</si>
  <si>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</si>
  <si>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</si>
  <si>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</si>
  <si>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</si>
  <si>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</si>
  <si>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</si>
  <si>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</si>
  <si>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</si>
  <si>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</si>
  <si>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</si>
  <si>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</si>
  <si>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</si>
  <si>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</si>
  <si>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</si>
  <si>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</si>
  <si>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</si>
  <si>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</si>
  <si>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</si>
  <si>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</si>
  <si>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</si>
  <si>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</si>
  <si>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</si>
  <si>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</si>
  <si>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</si>
  <si>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</si>
  <si>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</si>
  <si>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</si>
  <si>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</si>
  <si>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</si>
  <si>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</si>
  <si>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</si>
  <si>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</si>
  <si>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</si>
  <si>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</si>
  <si>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</si>
  <si>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</si>
  <si>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</si>
  <si>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</si>
  <si>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</si>
  <si>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</si>
  <si>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</si>
  <si>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</si>
  <si>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</si>
  <si>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</si>
  <si>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</si>
  <si>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</si>
  <si>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</si>
  <si>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</si>
  <si>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</si>
  <si>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</si>
  <si>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</si>
  <si>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</si>
  <si>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</si>
  <si>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</si>
  <si>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</si>
  <si>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</si>
  <si>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</si>
  <si>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</si>
  <si>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</si>
  <si>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</si>
  <si>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</si>
  <si>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</si>
  <si>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</si>
  <si>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</si>
  <si>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</si>
  <si>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</si>
  <si>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</si>
  <si>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</si>
  <si>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</si>
  <si>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</si>
  <si>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</si>
  <si>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</si>
  <si>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</si>
  <si>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</si>
  <si>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</si>
  <si>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</si>
  <si>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</si>
  <si>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</si>
  <si>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</si>
  <si>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</si>
  <si>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</si>
  <si>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</si>
  <si>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</si>
  <si>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</si>
  <si>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</si>
  <si>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</si>
  <si>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</si>
  <si>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</si>
  <si>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</si>
  <si>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</si>
  <si>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</si>
  <si>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</si>
  <si>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</si>
  <si>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</si>
  <si>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</si>
  <si>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</si>
  <si>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</si>
  <si>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</si>
  <si>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</si>
  <si>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</si>
  <si>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</si>
  <si>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</si>
  <si>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</si>
  <si>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</si>
  <si>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</si>
  <si>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</si>
  <si>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</si>
  <si>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</si>
  <si>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</si>
  <si>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</si>
  <si>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</si>
  <si>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</si>
  <si>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</si>
  <si>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</si>
  <si>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</si>
  <si>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</si>
  <si>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</si>
  <si>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</si>
  <si>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</si>
  <si>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</si>
  <si>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</si>
  <si>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</si>
  <si>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</si>
  <si>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</si>
  <si>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</si>
  <si>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</si>
  <si>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</si>
  <si>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</si>
  <si>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</si>
  <si>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</si>
  <si>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</si>
  <si>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</si>
  <si>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</si>
  <si>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</si>
  <si>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</si>
  <si>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</si>
  <si>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</si>
  <si>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</si>
  <si>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</si>
  <si>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</si>
  <si>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</si>
  <si>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</si>
  <si>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</si>
  <si>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</si>
  <si>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</si>
  <si>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</si>
  <si>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</si>
  <si>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</si>
  <si>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</si>
  <si>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</si>
  <si>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</si>
  <si>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</si>
  <si>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</si>
  <si>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</si>
  <si>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</si>
  <si>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</si>
  <si>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</si>
  <si>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</si>
  <si>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</si>
  <si>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</si>
  <si>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</si>
  <si>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</si>
  <si>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</si>
  <si>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</si>
  <si>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</si>
  <si>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</si>
  <si>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</si>
  <si>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</si>
  <si>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</si>
  <si>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</si>
  <si>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</si>
  <si>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</si>
  <si>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</si>
  <si>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</si>
  <si>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</si>
  <si>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</si>
  <si>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</si>
  <si>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</si>
  <si>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</si>
  <si>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</si>
  <si>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</si>
  <si>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</si>
  <si>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</si>
  <si>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</si>
  <si>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</si>
  <si>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</si>
  <si>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</si>
  <si>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</si>
  <si>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</si>
  <si>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</si>
  <si>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</si>
  <si>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</si>
  <si>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</si>
  <si>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</si>
  <si>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</si>
  <si>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</si>
  <si>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</si>
  <si>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</si>
  <si>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</si>
  <si>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</si>
  <si>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</si>
  <si>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</si>
  <si>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</si>
  <si>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</si>
  <si>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</si>
  <si>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</si>
  <si>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</si>
  <si>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</si>
  <si>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</si>
  <si>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</si>
  <si>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</si>
  <si>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</si>
  <si>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</si>
  <si>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</si>
  <si>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</si>
  <si>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</si>
  <si>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</si>
  <si>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</si>
  <si>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</si>
  <si>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</si>
  <si>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</si>
  <si>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</si>
  <si>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</si>
  <si>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</si>
  <si>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</si>
  <si>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</si>
  <si>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</si>
  <si>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</si>
  <si>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</si>
  <si>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</si>
  <si>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</si>
  <si>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</si>
  <si>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</si>
  <si>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</si>
  <si>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</si>
  <si>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</si>
  <si>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</si>
  <si>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</si>
  <si>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</si>
  <si>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</si>
  <si>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</si>
  <si>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</si>
  <si>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</si>
  <si>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</si>
  <si>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</si>
  <si>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</si>
  <si>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</si>
  <si>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</si>
  <si>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</si>
  <si>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</si>
  <si>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</si>
  <si>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</si>
  <si>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</si>
  <si>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</si>
  <si>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</si>
  <si>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</si>
  <si>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</si>
  <si>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</si>
  <si>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</si>
  <si>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</si>
  <si>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</si>
  <si>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</si>
  <si>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</si>
  <si>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</si>
  <si>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</si>
  <si>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</si>
  <si>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</si>
  <si>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</si>
  <si>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</si>
  <si>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</si>
  <si>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</si>
  <si>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</si>
  <si>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</si>
  <si>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</si>
  <si>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</si>
  <si>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</si>
  <si>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</si>
  <si>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</si>
  <si>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</si>
  <si>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</si>
  <si>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</si>
  <si>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</si>
  <si>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</si>
  <si>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</si>
  <si>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</si>
  <si>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</si>
  <si>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</si>
  <si>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</si>
  <si>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</si>
  <si>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</si>
  <si>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</si>
  <si>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</si>
  <si>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</si>
  <si>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</si>
  <si>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</si>
  <si>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</si>
  <si>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</si>
  <si>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</si>
  <si>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</si>
  <si>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</si>
  <si>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</si>
  <si>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</si>
  <si>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</si>
  <si>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</si>
  <si>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</si>
  <si>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</si>
  <si>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</si>
  <si>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</si>
  <si>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</si>
  <si>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</si>
  <si>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</si>
  <si>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</si>
  <si>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</si>
  <si>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</si>
  <si>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</si>
  <si>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</si>
  <si>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</si>
  <si>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</si>
  <si>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</si>
  <si>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</si>
  <si>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</si>
  <si>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</si>
  <si>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</si>
  <si>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</si>
  <si>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</si>
  <si>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</si>
  <si>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</si>
  <si>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</si>
  <si>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</si>
  <si>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</si>
  <si>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</si>
  <si>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</si>
  <si>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</si>
  <si>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</si>
  <si>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</si>
  <si>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</si>
  <si>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</si>
  <si>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</si>
  <si>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</si>
  <si>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</si>
  <si>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</si>
  <si>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</si>
  <si>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</si>
  <si>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</si>
  <si>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</si>
  <si>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</si>
  <si>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</si>
  <si>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</si>
  <si>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</si>
  <si>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</si>
  <si>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</si>
  <si>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</si>
  <si>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</si>
  <si>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</si>
  <si>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</si>
  <si>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</si>
  <si>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</si>
  <si>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</si>
  <si>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</si>
  <si>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</si>
  <si>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</si>
  <si>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</si>
  <si>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</si>
  <si>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</si>
  <si>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</si>
  <si>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</si>
  <si>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</si>
  <si>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</si>
  <si>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</si>
  <si>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</si>
  <si>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</si>
  <si>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</si>
  <si>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</si>
  <si>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</si>
  <si>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</si>
  <si>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</si>
  <si>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</si>
  <si>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</si>
  <si>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</si>
  <si>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</si>
  <si>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</si>
  <si>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</si>
  <si>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</si>
  <si>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</si>
  <si>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</si>
  <si>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</si>
  <si>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</si>
  <si>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</si>
  <si>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</si>
  <si>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</si>
  <si>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</si>
  <si>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</si>
  <si>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</si>
  <si>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</si>
  <si>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</si>
  <si>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</si>
  <si>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</si>
  <si>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</si>
  <si>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</si>
  <si>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</si>
  <si>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</si>
  <si>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</si>
  <si>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</si>
  <si>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</si>
  <si>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</si>
  <si>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</si>
  <si>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</si>
  <si>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</si>
  <si>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</si>
  <si>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</si>
  <si>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</si>
  <si>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</si>
  <si>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</si>
  <si>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</si>
  <si>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</si>
  <si>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</si>
  <si>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</si>
  <si>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</si>
  <si>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</si>
  <si>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</si>
  <si>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</si>
  <si>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</si>
  <si>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</si>
  <si>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</si>
  <si>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</si>
  <si>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</si>
  <si>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</si>
  <si>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</si>
  <si>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</si>
  <si>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</si>
  <si>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</si>
  <si>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</si>
  <si>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</si>
  <si>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</si>
  <si>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</si>
  <si>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</si>
  <si>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</si>
  <si>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</si>
  <si>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</si>
  <si>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</si>
  <si>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</si>
  <si>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</si>
  <si>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</si>
  <si>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</si>
  <si>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</si>
  <si>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</si>
  <si>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</si>
  <si>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</si>
  <si>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</si>
  <si>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</si>
  <si>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</si>
  <si>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</si>
  <si>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</si>
  <si>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</si>
  <si>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</si>
  <si>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</si>
  <si>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</si>
  <si>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</si>
  <si>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</si>
  <si>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</si>
  <si>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</si>
  <si>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</si>
  <si>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</si>
  <si>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</si>
  <si>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</si>
  <si>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</si>
  <si>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</si>
  <si>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</si>
  <si>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</si>
  <si>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</si>
  <si>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</si>
  <si>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</si>
  <si>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</si>
  <si>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</si>
  <si>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</si>
  <si>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</si>
  <si>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</si>
  <si>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</si>
  <si>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</si>
  <si>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</si>
  <si>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</si>
  <si>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</si>
  <si>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</si>
  <si>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</si>
  <si>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</si>
  <si>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</si>
  <si>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</si>
  <si>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</si>
  <si>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</si>
  <si>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</si>
  <si>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</si>
  <si>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</si>
  <si>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</si>
  <si>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</si>
  <si>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</si>
  <si>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</si>
  <si>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</si>
  <si>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</si>
  <si>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</si>
  <si>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</si>
  <si>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</si>
  <si>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</si>
  <si>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</si>
  <si>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</si>
  <si>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</si>
  <si>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</si>
  <si>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</si>
  <si>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</si>
  <si>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</si>
  <si>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</si>
  <si>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</si>
  <si>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</si>
  <si>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</si>
  <si>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</si>
  <si>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</si>
  <si>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</si>
  <si>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</si>
  <si>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</si>
  <si>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</si>
  <si>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</si>
  <si>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</si>
  <si>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</si>
  <si>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</si>
  <si>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</si>
  <si>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</si>
  <si>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</si>
  <si>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</si>
  <si>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</si>
  <si>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</si>
  <si>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</si>
  <si>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</si>
  <si>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</si>
  <si>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</si>
  <si>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</si>
  <si>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</si>
  <si>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</si>
  <si>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</si>
  <si>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</si>
  <si>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</si>
  <si>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</si>
  <si>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</si>
  <si>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</si>
  <si>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</si>
  <si>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</si>
  <si>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</si>
  <si>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</si>
  <si>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</si>
  <si>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</si>
  <si>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</si>
  <si>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</si>
  <si>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</si>
  <si>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</si>
  <si>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</si>
  <si>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</si>
  <si>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</si>
  <si>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</si>
  <si>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</si>
  <si>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</si>
  <si>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</si>
  <si>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</si>
  <si>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</si>
  <si>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</si>
  <si>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</si>
  <si>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</si>
  <si>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</si>
  <si>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</si>
  <si>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</si>
  <si>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</si>
  <si>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</si>
  <si>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</si>
  <si>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</si>
  <si>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</si>
  <si>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</si>
  <si>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</si>
  <si>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</si>
  <si>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</si>
  <si>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</si>
  <si>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</si>
  <si>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</si>
  <si>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</si>
  <si>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</si>
  <si>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</si>
  <si>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</si>
  <si>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</si>
  <si>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</si>
  <si>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</si>
  <si>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</si>
  <si>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</si>
  <si>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</si>
  <si>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</si>
  <si>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</si>
  <si>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</si>
  <si>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</si>
  <si>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</si>
  <si>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</si>
  <si>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</si>
  <si>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</si>
  <si>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</si>
  <si>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</si>
  <si>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</si>
  <si>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</si>
  <si>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</si>
  <si>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</si>
  <si>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</si>
  <si>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</si>
  <si>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</si>
  <si>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</si>
  <si>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</si>
  <si>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</si>
  <si>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</si>
  <si>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</si>
  <si>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</si>
  <si>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</si>
  <si>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</si>
  <si>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</si>
  <si>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</si>
  <si>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</si>
  <si>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</si>
  <si>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</si>
  <si>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</si>
  <si>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</si>
  <si>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</si>
  <si>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</si>
  <si>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</si>
  <si>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</si>
  <si>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</si>
  <si>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</si>
  <si>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</si>
  <si>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</si>
  <si>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</si>
  <si>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</si>
  <si>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</si>
  <si>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</si>
  <si>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</si>
  <si>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</si>
  <si>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</si>
  <si>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</si>
  <si>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</si>
  <si>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</si>
  <si>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</si>
  <si>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</si>
  <si>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</si>
  <si>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</si>
  <si>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</si>
  <si>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</si>
  <si>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</si>
  <si>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</si>
  <si>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</si>
  <si>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</si>
  <si>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</si>
  <si>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</si>
  <si>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</si>
  <si>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</si>
  <si>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</si>
  <si>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</si>
  <si>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</si>
  <si>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</si>
  <si>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</si>
  <si>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</si>
  <si>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</si>
  <si>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</si>
  <si>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</si>
  <si>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</si>
  <si>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</si>
  <si>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</si>
  <si>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</si>
  <si>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</si>
  <si>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</si>
  <si>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</si>
  <si>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</si>
  <si>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</si>
  <si>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</si>
  <si>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</si>
  <si>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</si>
  <si>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</si>
  <si>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</si>
  <si>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</si>
  <si>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</si>
  <si>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</si>
  <si>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</si>
  <si>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</si>
  <si>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</si>
  <si>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</si>
  <si>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</si>
  <si>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</si>
  <si>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</si>
  <si>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</si>
  <si>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</si>
  <si>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</si>
  <si>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</si>
  <si>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</si>
  <si>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</si>
  <si>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</si>
  <si>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</si>
  <si>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</si>
  <si>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</si>
  <si>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</si>
  <si>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</si>
  <si>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</si>
  <si>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</si>
  <si>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</si>
  <si>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</si>
  <si>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</si>
  <si>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</si>
  <si>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</si>
  <si>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</si>
  <si>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</si>
  <si>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</si>
  <si>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</si>
  <si>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</si>
  <si>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</si>
  <si>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</si>
  <si>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</si>
  <si>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</si>
  <si>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</si>
  <si>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</si>
  <si>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</si>
  <si>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</si>
  <si>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</si>
  <si>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</si>
  <si>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</si>
  <si>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</si>
  <si>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</si>
  <si>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</si>
  <si>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</si>
  <si>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</si>
  <si>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</si>
  <si>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</si>
  <si>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</si>
  <si>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</si>
  <si>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</si>
  <si>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</si>
  <si>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</si>
  <si>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</si>
  <si>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</si>
  <si>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</si>
  <si>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</si>
  <si>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</si>
  <si>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</si>
  <si>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</si>
  <si>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</si>
  <si>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</si>
  <si>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</si>
  <si>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</si>
  <si>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</si>
  <si>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</si>
  <si>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</si>
  <si>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</si>
  <si>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</si>
  <si>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</si>
  <si>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</si>
  <si>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</si>
  <si>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</si>
  <si>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</si>
  <si>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</si>
  <si>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</si>
  <si>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</si>
  <si>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</si>
  <si>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</si>
  <si>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</si>
  <si>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</si>
  <si>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</si>
  <si>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</si>
  <si>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</si>
  <si>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</si>
  <si>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</si>
  <si>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</si>
  <si>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</si>
  <si>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</si>
  <si>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</si>
  <si>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</si>
  <si>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</si>
  <si>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</si>
  <si>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</si>
  <si>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</si>
  <si>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</si>
  <si>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</si>
  <si>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</si>
  <si>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</si>
  <si>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</si>
  <si>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</si>
  <si>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</si>
  <si>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</si>
  <si>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</si>
  <si>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</si>
  <si>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</si>
  <si>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</si>
  <si>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</si>
  <si>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</si>
  <si>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</si>
  <si>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</si>
  <si>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</si>
  <si>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</si>
  <si>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</si>
  <si>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</si>
  <si>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</si>
  <si>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</si>
  <si>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</si>
  <si>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</si>
  <si>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</si>
  <si>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</si>
  <si>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</si>
  <si>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</si>
  <si>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</si>
  <si>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</si>
  <si>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</si>
  <si>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</si>
  <si>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</si>
  <si>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</si>
  <si>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</si>
  <si>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</si>
  <si>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</si>
  <si>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</si>
  <si>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</si>
  <si>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</si>
  <si>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</si>
  <si>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</si>
  <si>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</si>
  <si>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</si>
  <si>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</si>
  <si>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</si>
  <si>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</si>
  <si>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</si>
  <si>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</si>
  <si>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</si>
  <si>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</si>
  <si>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</si>
  <si>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</si>
  <si>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</si>
  <si>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</si>
  <si>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</si>
  <si>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</si>
  <si>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</si>
  <si>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</si>
  <si>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</si>
  <si>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</si>
  <si>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</si>
  <si>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</si>
  <si>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</si>
  <si>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</si>
  <si>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</si>
  <si>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</si>
  <si>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</si>
  <si>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</si>
  <si>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</si>
  <si>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</si>
  <si>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</si>
  <si>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</si>
  <si>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</si>
  <si>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</si>
  <si>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</si>
  <si>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</si>
  <si>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</si>
  <si>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</si>
  <si>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</si>
  <si>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</si>
  <si>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</si>
  <si>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</si>
  <si>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</si>
  <si>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</si>
  <si>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</si>
  <si>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</si>
  <si>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</si>
  <si>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</si>
  <si>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</si>
  <si>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</si>
  <si>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</si>
  <si>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</si>
  <si>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</si>
  <si>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</si>
  <si>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</si>
  <si>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</si>
  <si>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</si>
  <si>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</si>
  <si>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</si>
  <si>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</si>
  <si>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</si>
  <si>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</si>
  <si>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</si>
  <si>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</si>
  <si>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</si>
  <si>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</si>
  <si>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</si>
  <si>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</si>
  <si>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</si>
  <si>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</si>
  <si>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</si>
  <si>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</si>
  <si>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</si>
  <si>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</si>
  <si>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</si>
  <si>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</si>
  <si>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</si>
  <si>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</si>
  <si>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</si>
  <si>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</si>
  <si>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</si>
  <si>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</si>
  <si>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</si>
  <si>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</si>
  <si>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</si>
  <si>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</si>
  <si>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</si>
  <si>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</si>
  <si>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</si>
  <si>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</si>
  <si>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</si>
  <si>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</si>
  <si>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</si>
  <si>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</si>
  <si>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</si>
  <si>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</si>
  <si>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</si>
  <si>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</si>
  <si>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</si>
  <si>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</si>
  <si>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</si>
  <si>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</si>
  <si>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</si>
  <si>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</si>
  <si>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</si>
  <si>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</si>
  <si>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</si>
  <si>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</si>
  <si>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</si>
  <si>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</si>
  <si>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</si>
  <si>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</si>
  <si>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</si>
  <si>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</si>
  <si>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</si>
  <si>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</si>
  <si>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</si>
  <si>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</si>
  <si>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</si>
  <si>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</si>
  <si>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</si>
  <si>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</si>
  <si>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</si>
  <si>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</si>
  <si>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</si>
  <si>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</si>
  <si>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</si>
  <si>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</si>
  <si>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</si>
  <si>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</si>
  <si>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</si>
  <si>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</si>
  <si>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</si>
  <si>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</si>
  <si>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</si>
  <si>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</si>
  <si>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</si>
  <si>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</si>
  <si>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</si>
  <si>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</si>
  <si>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</si>
  <si>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</si>
  <si>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</si>
  <si>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</si>
  <si>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</si>
  <si>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</si>
  <si>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</si>
  <si>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</si>
  <si>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</si>
  <si>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</si>
  <si>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</si>
  <si>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</si>
  <si>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</si>
  <si>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</si>
  <si>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</si>
  <si>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</si>
  <si>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</si>
  <si>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</si>
  <si>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</si>
  <si>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</si>
  <si>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</si>
  <si>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</si>
  <si>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</si>
  <si>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</si>
  <si>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</si>
  <si>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</si>
  <si>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</si>
  <si>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</si>
  <si>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</si>
  <si>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</si>
  <si>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</si>
  <si>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</si>
  <si>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</si>
  <si>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</si>
  <si>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</si>
  <si>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</si>
  <si>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</si>
  <si>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</si>
  <si>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</si>
  <si>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</si>
  <si>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</si>
  <si>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</si>
  <si>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</si>
  <si>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</si>
  <si>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</si>
  <si>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</si>
  <si>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</si>
  <si>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</si>
  <si>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</si>
  <si>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</si>
  <si>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</si>
  <si>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</si>
  <si>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</si>
  <si>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</si>
  <si>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</si>
  <si>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</si>
  <si>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</si>
  <si>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</si>
  <si>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</si>
  <si>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</si>
  <si>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</si>
  <si>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</si>
  <si>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</si>
  <si>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</si>
  <si>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</si>
  <si>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</si>
  <si>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</si>
  <si>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</si>
  <si>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</si>
  <si>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</si>
  <si>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</si>
  <si>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</si>
  <si>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</si>
  <si>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</si>
  <si>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</si>
  <si>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</si>
  <si>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</si>
  <si>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</si>
  <si>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</si>
  <si>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</si>
  <si>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</si>
  <si>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</si>
  <si>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</si>
  <si>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</si>
  <si>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</si>
  <si>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</si>
  <si>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</si>
  <si>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</si>
  <si>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</si>
  <si>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</si>
  <si>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</si>
  <si>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</si>
  <si>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</si>
  <si>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</si>
  <si>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</si>
  <si>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</si>
  <si>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</si>
  <si>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</si>
  <si>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</si>
  <si>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</si>
  <si>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</si>
  <si>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</si>
  <si>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</si>
  <si>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</si>
  <si>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</si>
  <si>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</si>
  <si>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</si>
  <si>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</si>
  <si>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</si>
  <si>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</si>
  <si>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</si>
  <si>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</si>
  <si>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</si>
  <si>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</si>
  <si>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</si>
  <si>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</si>
  <si>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</si>
  <si>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</si>
  <si>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</si>
  <si>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</si>
  <si>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</si>
  <si>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</si>
  <si>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</si>
  <si>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</si>
  <si>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</si>
  <si>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</si>
  <si>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</si>
  <si>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</si>
  <si>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</si>
  <si>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</si>
  <si>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</si>
  <si>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</si>
  <si>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</si>
  <si>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</si>
  <si>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</si>
  <si>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</si>
  <si>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</si>
  <si>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</si>
  <si>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</si>
  <si>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</si>
  <si>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</si>
  <si>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</si>
  <si>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</si>
  <si>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</si>
  <si>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</si>
  <si>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</si>
  <si>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</si>
  <si>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</si>
  <si>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</si>
  <si>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</si>
  <si>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</si>
  <si>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</si>
  <si>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</si>
  <si>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</si>
  <si>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</si>
  <si>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</si>
  <si>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</si>
  <si>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</si>
  <si>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</si>
  <si>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</si>
  <si>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</si>
  <si>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</si>
  <si>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</si>
  <si>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</si>
  <si>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</si>
  <si>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</si>
  <si>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</si>
  <si>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</si>
  <si>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</si>
  <si>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</si>
  <si>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</si>
  <si>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</si>
  <si>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</si>
  <si>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</si>
  <si>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</si>
  <si>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</si>
  <si>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</si>
  <si>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</si>
  <si>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</si>
  <si>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</si>
  <si>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</si>
  <si>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</si>
  <si>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</si>
  <si>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</si>
  <si>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</si>
  <si>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</si>
  <si>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</si>
  <si>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</si>
  <si>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</si>
  <si>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</si>
  <si>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</si>
  <si>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</si>
  <si>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</si>
  <si>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</si>
  <si>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</si>
  <si>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</si>
  <si>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</si>
  <si>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</si>
  <si>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</si>
  <si>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</si>
  <si>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</si>
  <si>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</si>
  <si>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</si>
  <si>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</si>
  <si>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</si>
  <si>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</si>
  <si>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</si>
  <si>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</si>
  <si>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</si>
  <si>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</si>
  <si>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</si>
  <si>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</si>
  <si>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</si>
  <si>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</si>
  <si>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</si>
  <si>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</si>
  <si>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</si>
  <si>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</si>
  <si>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</si>
  <si>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</si>
  <si>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</si>
  <si>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</si>
  <si>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</si>
  <si>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</si>
  <si>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</si>
  <si>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</si>
  <si>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</si>
  <si>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</si>
  <si>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</si>
  <si>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</si>
  <si>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</si>
  <si>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</si>
  <si>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</si>
  <si>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</si>
  <si>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</si>
  <si>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</si>
  <si>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</si>
  <si>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</si>
  <si>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</si>
  <si>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</si>
  <si>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</si>
  <si>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</si>
  <si>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</si>
  <si>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</si>
  <si>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</si>
  <si>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</si>
  <si>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</si>
  <si>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</si>
  <si>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</si>
  <si>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</si>
  <si>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</si>
  <si>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</si>
  <si>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</si>
  <si>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</si>
  <si>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</si>
  <si>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</si>
  <si>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</si>
  <si>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</si>
  <si>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</si>
  <si>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</si>
  <si>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</si>
  <si>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</si>
  <si>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</si>
  <si>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</si>
  <si>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</si>
  <si>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</si>
  <si>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</si>
  <si>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</si>
  <si>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</si>
  <si>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</si>
  <si>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</si>
  <si>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</si>
  <si>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</si>
  <si>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</si>
  <si>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</si>
  <si>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</si>
  <si>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</si>
  <si>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</si>
  <si>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</si>
  <si>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</si>
  <si>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</si>
  <si>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</si>
  <si>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</si>
  <si>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</si>
  <si>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</si>
  <si>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</si>
  <si>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</si>
  <si>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</si>
  <si>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</si>
  <si>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</si>
  <si>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</si>
  <si>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</si>
  <si>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</si>
  <si>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</si>
  <si>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</si>
  <si>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</si>
  <si>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</si>
  <si>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</si>
  <si>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</si>
  <si>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</si>
  <si>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</si>
  <si>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</si>
  <si>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</si>
  <si>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</si>
  <si>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</si>
  <si>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</si>
  <si>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</si>
  <si>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</si>
  <si>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</si>
  <si>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</si>
  <si>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</si>
  <si>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</si>
  <si>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</si>
  <si>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</si>
  <si>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</si>
  <si>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</si>
  <si>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</si>
  <si>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</si>
  <si>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</si>
  <si>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</si>
  <si>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</si>
  <si>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</si>
  <si>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</si>
  <si>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</si>
  <si>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</si>
  <si>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</si>
  <si>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</si>
  <si>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</si>
  <si>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</si>
  <si>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</si>
  <si>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</si>
  <si>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</si>
  <si>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</si>
  <si>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</si>
  <si>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</si>
  <si>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</si>
  <si>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</si>
  <si>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</si>
  <si>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</si>
  <si>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</si>
  <si>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</si>
  <si>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</si>
  <si>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</si>
  <si>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</si>
  <si>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</si>
  <si>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</si>
  <si>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</si>
  <si>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</si>
  <si>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</si>
  <si>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</si>
  <si>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</si>
  <si>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</si>
  <si>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</si>
  <si>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</si>
  <si>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</si>
  <si>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</si>
  <si>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</si>
  <si>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</si>
  <si>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</si>
  <si>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</si>
  <si>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</si>
  <si>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</si>
  <si>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</si>
  <si>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</si>
  <si>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</si>
  <si>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</si>
  <si>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</si>
  <si>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</si>
  <si>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</si>
  <si>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</si>
  <si>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</si>
  <si>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</si>
  <si>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</si>
  <si>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</si>
  <si>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</si>
  <si>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</si>
  <si>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</si>
  <si>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</si>
  <si>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</si>
  <si>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</si>
  <si>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</si>
  <si>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</si>
  <si>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</si>
  <si>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</si>
  <si>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</si>
  <si>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</si>
  <si>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</si>
  <si>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</si>
  <si>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</si>
  <si>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</si>
  <si>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</si>
  <si>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</si>
  <si>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</si>
  <si>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</si>
  <si>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</si>
  <si>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</si>
  <si>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</si>
  <si>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</si>
  <si>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</si>
  <si>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</si>
  <si>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</si>
  <si>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</si>
  <si>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</si>
  <si>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</si>
  <si>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</si>
  <si>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</si>
  <si>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</si>
  <si>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</si>
  <si>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</si>
  <si>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</si>
  <si>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</si>
  <si>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</si>
  <si>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</si>
  <si>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</si>
  <si>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</si>
  <si>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</si>
  <si>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</si>
  <si>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</si>
  <si>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</si>
  <si>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</si>
  <si>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</si>
  <si>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</si>
  <si>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</si>
  <si>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</si>
  <si>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</si>
  <si>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</si>
  <si>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</si>
  <si>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</si>
  <si>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</si>
  <si>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</si>
  <si>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</si>
  <si>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</si>
  <si>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</si>
  <si>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</si>
  <si>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</si>
  <si>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</si>
  <si>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</si>
  <si>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</si>
  <si>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</si>
  <si>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</si>
  <si>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</si>
  <si>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</si>
  <si>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</si>
  <si>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</si>
  <si>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</si>
  <si>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</si>
  <si>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</si>
  <si>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</si>
  <si>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</si>
  <si>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</si>
  <si>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</si>
  <si>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</si>
  <si>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</si>
  <si>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</si>
  <si>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</si>
  <si>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</si>
  <si>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</si>
  <si>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</si>
  <si>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</si>
  <si>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</si>
  <si>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</si>
  <si>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</si>
  <si>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</si>
  <si>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</si>
  <si>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</si>
  <si>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</si>
  <si>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</si>
  <si>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</si>
  <si>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</si>
  <si>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</si>
  <si>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</si>
  <si>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</si>
  <si>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</si>
  <si>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</si>
  <si>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</si>
  <si>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</si>
  <si>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</si>
  <si>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</si>
  <si>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</si>
  <si>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</si>
  <si>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</si>
  <si>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</si>
  <si>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</si>
  <si>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</si>
  <si>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</si>
  <si>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</si>
  <si>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</si>
  <si>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</si>
  <si>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</si>
  <si>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</si>
  <si>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</si>
  <si>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</si>
  <si>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</si>
  <si>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</si>
  <si>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</si>
  <si>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</si>
  <si>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</si>
  <si>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</si>
  <si>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</si>
  <si>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</si>
  <si>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</si>
  <si>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</si>
  <si>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</si>
  <si>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</si>
  <si>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</si>
  <si>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</si>
  <si>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</si>
  <si>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</si>
  <si>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</si>
  <si>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</si>
  <si>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</si>
  <si>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</si>
  <si>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</si>
  <si>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</si>
  <si>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</si>
  <si>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</si>
  <si>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</si>
  <si>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</si>
  <si>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</si>
  <si>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</si>
  <si>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</si>
  <si>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</si>
  <si>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</si>
  <si>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</si>
  <si>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</si>
  <si>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</si>
  <si>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</si>
  <si>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</si>
  <si>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</si>
  <si>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</si>
  <si>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</si>
  <si>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</si>
  <si>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</si>
  <si>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</si>
  <si>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</si>
  <si>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</si>
  <si>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</si>
  <si>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</si>
  <si>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</si>
  <si>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</si>
  <si>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</si>
  <si>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</si>
  <si>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</si>
  <si>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</si>
  <si>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</si>
  <si>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</si>
  <si>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</si>
  <si>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</si>
  <si>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</si>
  <si>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</si>
  <si>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</si>
  <si>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</si>
  <si>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</si>
  <si>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</si>
  <si>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</si>
  <si>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</si>
  <si>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</si>
  <si>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</si>
  <si>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</si>
  <si>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</si>
  <si>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</si>
  <si>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</si>
  <si>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</si>
  <si>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</si>
  <si>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</si>
  <si>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</si>
  <si>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</si>
  <si>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</si>
  <si>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</si>
  <si>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</si>
  <si>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</si>
  <si>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</si>
  <si>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</si>
  <si>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</si>
  <si>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</si>
  <si>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</si>
  <si>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</si>
  <si>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</si>
  <si>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</si>
  <si>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</si>
  <si>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</si>
  <si>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</si>
  <si>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</si>
  <si>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</si>
  <si>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</si>
  <si>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</si>
  <si>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</si>
  <si>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</si>
  <si>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</si>
  <si>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</si>
  <si>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</si>
  <si>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</si>
  <si>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</si>
  <si>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</si>
  <si>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</si>
  <si>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</si>
  <si>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</si>
  <si>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</si>
  <si>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</si>
  <si>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</si>
  <si>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</si>
  <si>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</si>
  <si>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</si>
  <si>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</si>
  <si>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</si>
  <si>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</si>
  <si>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</si>
  <si>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</si>
  <si>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</si>
  <si>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</si>
  <si>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</si>
  <si>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</si>
  <si>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</si>
  <si>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</si>
  <si>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</si>
  <si>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</si>
  <si>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</si>
  <si>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</si>
  <si>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</si>
  <si>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</si>
  <si>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</si>
  <si>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</si>
  <si>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</si>
  <si>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</si>
  <si>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</si>
  <si>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</si>
  <si>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</si>
  <si>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</si>
  <si>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</si>
  <si>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</si>
  <si>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</si>
  <si>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</si>
  <si>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</si>
  <si>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</si>
  <si>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</si>
  <si>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</si>
  <si>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</si>
  <si>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</si>
  <si>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</si>
  <si>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</si>
  <si>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</si>
  <si>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</si>
  <si>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</si>
  <si>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</si>
  <si>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</si>
  <si>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</si>
  <si>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</si>
  <si>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</si>
  <si>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</si>
  <si>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</si>
  <si>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</si>
  <si>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</si>
  <si>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</si>
  <si>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</si>
  <si>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</si>
  <si>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</si>
  <si>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</si>
  <si>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</si>
  <si>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</si>
  <si>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</si>
  <si>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</si>
  <si>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</si>
  <si>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</si>
  <si>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</si>
  <si>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</si>
  <si>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</si>
  <si>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</si>
  <si>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</si>
  <si>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</si>
  <si>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</si>
  <si>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</si>
  <si>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</si>
  <si>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</si>
  <si>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</si>
  <si>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</si>
  <si>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</si>
  <si>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</si>
  <si>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</si>
  <si>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</si>
  <si>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</si>
  <si>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</si>
  <si>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</si>
  <si>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</si>
  <si>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</si>
  <si>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</si>
  <si>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</si>
  <si>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</si>
  <si>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</si>
  <si>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</si>
  <si>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</si>
  <si>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</si>
  <si>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</si>
  <si>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</si>
  <si>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</si>
  <si>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</si>
  <si>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</si>
  <si>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</si>
  <si>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</si>
  <si>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</si>
  <si>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</si>
  <si>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</si>
  <si>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</si>
  <si>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</si>
  <si>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</si>
  <si>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</si>
  <si>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</si>
  <si>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</si>
  <si>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</si>
  <si>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</si>
  <si>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</si>
  <si>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</si>
  <si>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</si>
  <si>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</si>
  <si>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</si>
  <si>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</si>
  <si>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</si>
  <si>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</si>
  <si>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</si>
  <si>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</si>
  <si>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</si>
  <si>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</si>
  <si>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</si>
  <si>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</si>
  <si>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</si>
  <si>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</si>
  <si>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</si>
  <si>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</si>
  <si>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</si>
  <si>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</si>
  <si>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</si>
  <si>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</si>
  <si>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</si>
  <si>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</si>
  <si>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</si>
  <si>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</si>
  <si>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</si>
  <si>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</si>
  <si>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</si>
  <si>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</si>
  <si>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</si>
  <si>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</si>
  <si>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</si>
  <si>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</si>
  <si>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</si>
  <si>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</si>
  <si>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</si>
  <si>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</si>
  <si>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</si>
  <si>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</si>
  <si>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</si>
  <si>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</si>
  <si>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</si>
  <si>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</si>
  <si>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</si>
  <si>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</si>
  <si>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</si>
  <si>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</si>
  <si>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</si>
  <si>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</si>
  <si>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</si>
  <si>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</si>
  <si>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</si>
  <si>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</si>
  <si>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</si>
  <si>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</si>
  <si>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</si>
  <si>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</si>
  <si>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</si>
  <si>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</si>
  <si>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</si>
  <si>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</si>
  <si>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</si>
  <si>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</si>
  <si>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</si>
  <si>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</si>
  <si>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</si>
  <si>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</si>
  <si>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</si>
  <si>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</si>
  <si>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</si>
  <si>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</si>
  <si>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</si>
  <si>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</si>
  <si>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</si>
  <si>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</si>
  <si>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</si>
  <si>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</si>
  <si>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</si>
  <si>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</si>
  <si>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</si>
  <si>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</si>
  <si>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</si>
  <si>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</si>
  <si>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</si>
  <si>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</si>
  <si>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</si>
  <si>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</si>
  <si>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</si>
  <si>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</si>
  <si>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</si>
  <si>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</si>
  <si>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</si>
  <si>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</si>
  <si>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</si>
  <si>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</si>
  <si>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</si>
  <si>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</si>
  <si>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</si>
  <si>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</si>
  <si>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</si>
  <si>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</si>
  <si>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</si>
  <si>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</si>
  <si>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</si>
  <si>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</si>
  <si>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</si>
  <si>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</si>
  <si>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</si>
  <si>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</si>
  <si>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</si>
  <si>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</si>
  <si>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</si>
  <si>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</si>
  <si>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</si>
  <si>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</si>
  <si>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</si>
  <si>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</si>
  <si>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</si>
  <si>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</si>
  <si>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</si>
  <si>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</si>
  <si>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</si>
  <si>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</si>
  <si>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</si>
  <si>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</si>
  <si>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</si>
  <si>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</si>
  <si>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</si>
  <si>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</si>
  <si>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</si>
  <si>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</si>
  <si>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</si>
  <si>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</si>
  <si>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</si>
  <si>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</si>
  <si>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</si>
  <si>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</si>
  <si>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</si>
  <si>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</si>
  <si>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</si>
  <si>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</si>
  <si>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</si>
  <si>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</si>
  <si>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</si>
  <si>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</si>
  <si>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</si>
  <si>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</si>
  <si>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</si>
  <si>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</si>
  <si>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</si>
  <si>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</si>
  <si>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</si>
  <si>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</si>
  <si>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</si>
  <si>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</si>
  <si>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</si>
  <si>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</si>
  <si>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</si>
  <si>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</si>
  <si>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</si>
  <si>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</si>
  <si>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</si>
  <si>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</si>
  <si>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</si>
  <si>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</si>
  <si>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</si>
  <si>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</si>
  <si>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</si>
  <si>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</si>
  <si>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</si>
  <si>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</si>
  <si>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</si>
  <si>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</si>
  <si>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</si>
  <si>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</si>
  <si>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</si>
  <si>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</si>
  <si>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</si>
  <si>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</si>
  <si>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</si>
  <si>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</si>
  <si>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</si>
  <si>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</si>
  <si>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</si>
  <si>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</si>
  <si>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</si>
  <si>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</si>
  <si>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</si>
  <si>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</si>
  <si>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</si>
  <si>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</si>
  <si>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</si>
  <si>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</si>
  <si>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</si>
  <si>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</si>
  <si>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</si>
  <si>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</si>
  <si>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</si>
  <si>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</si>
  <si>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</si>
  <si>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</si>
  <si>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</si>
  <si>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</si>
  <si>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</si>
  <si>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</si>
  <si>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</si>
  <si>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</si>
  <si>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</si>
  <si>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</si>
  <si>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</si>
  <si>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</si>
  <si>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</si>
  <si>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</si>
  <si>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</si>
  <si>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</si>
  <si>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</si>
  <si>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</si>
  <si>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</si>
  <si>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</si>
  <si>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</si>
  <si>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</si>
  <si>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</si>
  <si>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</si>
  <si>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</si>
  <si>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</si>
  <si>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</si>
  <si>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</si>
  <si>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</si>
  <si>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</si>
  <si>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</si>
  <si>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</si>
  <si>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</si>
  <si>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</si>
  <si>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</si>
  <si>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</si>
  <si>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</si>
  <si>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</si>
  <si>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</si>
  <si>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</si>
  <si>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</si>
  <si>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</si>
  <si>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</si>
  <si>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</si>
  <si>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</si>
  <si>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</si>
  <si>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</si>
  <si>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</si>
  <si>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</si>
  <si>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</si>
  <si>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</si>
  <si>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</si>
  <si>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</si>
  <si>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</si>
  <si>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</si>
  <si>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</si>
  <si>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</si>
  <si>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</si>
  <si>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</si>
  <si>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</si>
  <si>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</si>
  <si>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</si>
  <si>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</si>
  <si>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</si>
  <si>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</si>
  <si>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</si>
  <si>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</si>
  <si>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</si>
  <si>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</si>
  <si>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</si>
  <si>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</si>
  <si>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</si>
  <si>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</si>
  <si>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</si>
  <si>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</si>
  <si>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</si>
  <si>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</si>
  <si>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</si>
  <si>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</si>
  <si>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</si>
  <si>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</si>
  <si>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</si>
  <si>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</si>
  <si>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</si>
  <si>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</si>
  <si>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</si>
  <si>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</si>
  <si>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</si>
  <si>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</si>
  <si>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</si>
  <si>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</si>
  <si>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</si>
  <si>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</si>
  <si>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</si>
  <si>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</si>
  <si>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</si>
  <si>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</si>
  <si>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</si>
  <si>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</si>
  <si>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</si>
  <si>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</si>
  <si>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</si>
  <si>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</si>
  <si>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</si>
  <si>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</si>
  <si>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</si>
  <si>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</si>
  <si>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</si>
  <si>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</si>
  <si>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</si>
  <si>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</si>
  <si>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</si>
  <si>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</si>
  <si>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</si>
  <si>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</si>
  <si>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</si>
  <si>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</si>
  <si>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</si>
  <si>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</si>
  <si>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</si>
  <si>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</si>
  <si>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</si>
  <si>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</si>
  <si>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</si>
  <si>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</si>
  <si>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</si>
  <si>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</si>
  <si>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</si>
  <si>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</si>
  <si>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</si>
  <si>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</si>
  <si>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</si>
  <si>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</si>
  <si>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</si>
  <si>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</si>
  <si>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</si>
  <si>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</si>
  <si>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</si>
  <si>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</si>
  <si>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</si>
  <si>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</si>
  <si>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</si>
  <si>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</si>
  <si>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</si>
  <si>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</si>
  <si>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</si>
  <si>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</si>
  <si>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</si>
  <si>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</si>
  <si>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</si>
  <si>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</si>
  <si>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</si>
  <si>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</si>
  <si>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</si>
  <si>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</si>
  <si>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</si>
  <si>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</si>
  <si>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</si>
  <si>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</si>
  <si>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</si>
  <si>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</si>
  <si>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</si>
  <si>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</si>
  <si>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</si>
  <si>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</si>
  <si>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</si>
  <si>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</si>
  <si>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</si>
  <si>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</si>
  <si>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</si>
  <si>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</si>
  <si>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</si>
  <si>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</si>
  <si>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</si>
  <si>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</si>
  <si>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</si>
  <si>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</si>
  <si>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</si>
  <si>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</si>
  <si>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</si>
  <si>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</si>
  <si>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</si>
  <si>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</si>
  <si>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</si>
  <si>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</si>
  <si>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</si>
  <si>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</si>
  <si>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</si>
  <si>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</si>
  <si>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</si>
  <si>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</si>
  <si>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</si>
  <si>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</si>
  <si>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</si>
  <si>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</si>
  <si>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</si>
  <si>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</si>
  <si>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</si>
  <si>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</si>
  <si>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</si>
  <si>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</si>
  <si>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</si>
  <si>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</si>
  <si>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</si>
  <si>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</si>
  <si>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</si>
  <si>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</si>
  <si>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</si>
  <si>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</si>
  <si>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</si>
  <si>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</si>
  <si>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</si>
  <si>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</si>
  <si>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</si>
  <si>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</si>
  <si>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</si>
  <si>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</si>
  <si>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</si>
  <si>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</si>
  <si>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</si>
  <si>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</si>
  <si>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</si>
  <si>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</si>
  <si>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</si>
  <si>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</si>
  <si>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</si>
  <si>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</si>
  <si>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</si>
  <si>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</si>
  <si>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</si>
  <si>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</si>
  <si>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</si>
  <si>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</si>
  <si>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</si>
  <si>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</si>
  <si>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</si>
  <si>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</si>
  <si>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</si>
  <si>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</si>
  <si>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</si>
  <si>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</si>
  <si>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</si>
  <si>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</si>
  <si>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</si>
  <si>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</si>
  <si>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</si>
  <si>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</si>
  <si>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</si>
  <si>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</si>
  <si>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</si>
  <si>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</si>
  <si>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</si>
  <si>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</si>
  <si>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</si>
  <si>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</si>
  <si>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</si>
  <si>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</si>
  <si>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</si>
  <si>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</si>
  <si>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</si>
  <si>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</si>
  <si>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</si>
  <si>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</si>
  <si>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</si>
  <si>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</si>
  <si>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</si>
  <si>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</si>
  <si>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</si>
  <si>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</si>
  <si>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</si>
  <si>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</si>
  <si>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</si>
  <si>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</si>
  <si>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</si>
  <si>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</si>
  <si>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</si>
  <si>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</si>
  <si>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</si>
  <si>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</si>
  <si>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</si>
  <si>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</si>
  <si>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</si>
  <si>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</si>
  <si>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</si>
  <si>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</si>
  <si>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</si>
  <si>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</si>
  <si>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</si>
  <si>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</si>
  <si>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</si>
  <si>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</si>
  <si>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</si>
  <si>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</si>
  <si>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</si>
  <si>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</si>
  <si>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</si>
  <si>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</si>
  <si>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</si>
  <si>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</si>
  <si>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</si>
  <si>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</si>
  <si>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</si>
  <si>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</si>
  <si>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</si>
  <si>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</si>
  <si>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</si>
  <si>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</si>
  <si>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</si>
  <si>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</si>
  <si>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</si>
  <si>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</si>
  <si>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</si>
  <si>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</si>
  <si>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</si>
  <si>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</si>
  <si>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</si>
  <si>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</si>
  <si>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</si>
  <si>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</si>
  <si>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</si>
  <si>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</si>
  <si>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</si>
  <si>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</si>
  <si>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</si>
  <si>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</si>
  <si>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</si>
  <si>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</si>
  <si>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</si>
  <si>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</si>
  <si>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</si>
  <si>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</si>
  <si>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</si>
  <si>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</si>
  <si>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</si>
  <si>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</si>
  <si>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</si>
  <si>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</si>
  <si>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</si>
  <si>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</si>
  <si>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</si>
  <si>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</si>
  <si>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</si>
  <si>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</si>
  <si>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</si>
  <si>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</si>
  <si>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</si>
  <si>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</si>
  <si>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</si>
  <si>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</si>
  <si>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</si>
  <si>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</si>
  <si>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</si>
  <si>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</si>
  <si>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</si>
  <si>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</si>
  <si>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</si>
  <si>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</si>
  <si>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</si>
  <si>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</si>
  <si>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</si>
  <si>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</si>
  <si>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</si>
  <si>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</si>
  <si>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</si>
  <si>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</si>
  <si>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</si>
  <si>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</si>
  <si>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</si>
  <si>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</si>
  <si>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</si>
  <si>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</si>
  <si>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</si>
  <si>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</si>
  <si>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</si>
  <si>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</si>
  <si>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</si>
  <si>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</si>
  <si>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</si>
  <si>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</si>
  <si>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</si>
  <si>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</si>
  <si>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</si>
  <si>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</si>
  <si>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</si>
  <si>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</si>
  <si>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</si>
  <si>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</si>
  <si>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</si>
  <si>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</si>
  <si>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</si>
  <si>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</si>
  <si>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</si>
  <si>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</si>
  <si>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</si>
  <si>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</si>
  <si>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</si>
  <si>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</si>
  <si>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</si>
  <si>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</si>
  <si>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</si>
  <si>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</si>
  <si>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</si>
  <si>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</si>
  <si>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</si>
  <si>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</si>
  <si>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</si>
  <si>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</si>
  <si>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</si>
  <si>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</si>
  <si>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</si>
  <si>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</si>
  <si>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</si>
  <si>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</si>
  <si>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</si>
  <si>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</si>
  <si>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</si>
  <si>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</si>
  <si>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</si>
  <si>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</si>
  <si>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</si>
  <si>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</si>
  <si>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</si>
  <si>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</si>
  <si>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</si>
  <si>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</si>
  <si>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</si>
  <si>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</si>
  <si>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</si>
  <si>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</si>
  <si>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</si>
  <si>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</si>
  <si>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</si>
  <si>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</si>
  <si>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</si>
  <si>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</si>
  <si>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</si>
  <si>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</si>
  <si>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</si>
  <si>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</si>
  <si>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</si>
  <si>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</si>
  <si>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</si>
  <si>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</si>
  <si>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</si>
  <si>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</si>
  <si>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</si>
  <si>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</si>
  <si>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</si>
  <si>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</si>
  <si>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</si>
  <si>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</si>
  <si>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</si>
  <si>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</si>
  <si>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</si>
  <si>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</si>
  <si>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</si>
  <si>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</si>
  <si>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</si>
  <si>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</si>
  <si>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</si>
  <si>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</si>
  <si>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</si>
  <si>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</si>
  <si>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</si>
  <si>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</si>
  <si>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</si>
  <si>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</si>
  <si>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</si>
  <si>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</si>
  <si>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</si>
  <si>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</si>
  <si>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</si>
  <si>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</si>
  <si>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</si>
  <si>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</si>
  <si>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</si>
  <si>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</si>
  <si>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</si>
  <si>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</si>
  <si>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</si>
  <si>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</si>
  <si>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</si>
  <si>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</si>
  <si>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</si>
  <si>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</si>
  <si>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</si>
  <si>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</si>
  <si>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</si>
  <si>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</si>
  <si>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</si>
  <si>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</si>
  <si>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</si>
  <si>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</si>
  <si>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</si>
  <si>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</si>
  <si>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</si>
  <si>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</si>
  <si>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</si>
  <si>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</si>
  <si>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</si>
  <si>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</si>
  <si>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</si>
  <si>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</si>
  <si>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</si>
  <si>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</si>
  <si>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</si>
  <si>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</si>
  <si>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</si>
  <si>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</si>
  <si>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</si>
  <si>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</si>
  <si>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</si>
  <si>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</si>
  <si>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</si>
  <si>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</si>
  <si>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</si>
  <si>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</si>
  <si>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</si>
  <si>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</si>
  <si>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</si>
  <si>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</si>
  <si>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</si>
  <si>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</si>
  <si>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</si>
  <si>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</si>
  <si>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</si>
  <si>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</si>
  <si>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</si>
  <si>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</si>
  <si>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</si>
  <si>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</si>
  <si>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</si>
  <si>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</si>
  <si>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</si>
  <si>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</si>
  <si>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</si>
  <si>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</si>
  <si>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</si>
  <si>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</si>
  <si>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</si>
  <si>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</si>
  <si>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</si>
  <si>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</si>
  <si>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</si>
  <si>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</si>
  <si>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</si>
  <si>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</si>
  <si>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</si>
  <si>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</si>
  <si>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</si>
  <si>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</si>
  <si>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</si>
  <si>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</si>
  <si>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</si>
  <si>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</si>
  <si>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</si>
  <si>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</si>
  <si>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</si>
  <si>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</si>
  <si>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</si>
  <si>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</si>
  <si>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</si>
  <si>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</si>
  <si>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</si>
  <si>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</si>
  <si>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</si>
  <si>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</si>
  <si>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</si>
  <si>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</si>
  <si>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</si>
  <si>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</si>
  <si>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</si>
  <si>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</si>
  <si>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</si>
  <si>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</si>
  <si>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</si>
  <si>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</si>
  <si>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</si>
  <si>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</si>
  <si>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</si>
  <si>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</si>
  <si>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</si>
  <si>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</si>
  <si>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</si>
  <si>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</si>
  <si>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</si>
  <si>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</si>
  <si>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</si>
  <si>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</si>
  <si>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</si>
  <si>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</si>
  <si>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</si>
  <si>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</si>
  <si>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</si>
  <si>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</si>
  <si>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</si>
  <si>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</si>
  <si>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</si>
  <si>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</si>
  <si>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</si>
  <si>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</si>
  <si>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</si>
  <si>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</si>
  <si>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</si>
  <si>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</si>
  <si>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</si>
  <si>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</si>
  <si>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</si>
  <si>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</si>
  <si>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</si>
  <si>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</si>
  <si>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</si>
  <si>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</si>
  <si>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</si>
  <si>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</si>
  <si>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</si>
  <si>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</si>
  <si>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</si>
  <si>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</si>
  <si>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</si>
  <si>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</si>
  <si>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</si>
  <si>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</si>
  <si>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</si>
  <si>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</si>
  <si>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</si>
  <si>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</si>
  <si>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</si>
  <si>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</si>
  <si>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</si>
  <si>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</si>
  <si>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</si>
  <si>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</si>
  <si>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</si>
  <si>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</si>
  <si>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</si>
  <si>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</si>
  <si>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</si>
  <si>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</si>
  <si>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</si>
  <si>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</si>
  <si>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</si>
  <si>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</si>
  <si>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</si>
  <si>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</si>
  <si>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</si>
  <si>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</si>
  <si>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</si>
  <si>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</si>
  <si>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</si>
  <si>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</si>
  <si>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</si>
  <si>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</si>
  <si>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</si>
  <si>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</si>
  <si>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</si>
  <si>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</si>
  <si>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</si>
  <si>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</si>
  <si>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</si>
  <si>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</si>
  <si>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</si>
  <si>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</si>
  <si>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</si>
  <si>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</si>
  <si>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</si>
  <si>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</si>
  <si>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</si>
  <si>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</si>
  <si>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</si>
  <si>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</si>
  <si>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</si>
  <si>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</si>
  <si>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</si>
  <si>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</si>
  <si>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</si>
  <si>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</si>
  <si>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</si>
  <si>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</si>
  <si>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</si>
  <si>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</si>
  <si>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</si>
  <si>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</si>
  <si>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</si>
  <si>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</si>
  <si>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</si>
  <si>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</si>
  <si>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</si>
  <si>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</si>
  <si>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</si>
  <si>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</si>
  <si>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</si>
  <si>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</si>
  <si>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</si>
  <si>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</si>
  <si>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</si>
  <si>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</si>
  <si>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</si>
  <si>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</si>
  <si>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</si>
  <si>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</si>
  <si>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</si>
  <si>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</si>
  <si>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</si>
  <si>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</si>
  <si>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</si>
  <si>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</si>
  <si>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</si>
  <si>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</si>
  <si>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</si>
  <si>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</si>
  <si>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</si>
  <si>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</si>
  <si>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</si>
  <si>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</si>
  <si>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</si>
  <si>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</si>
  <si>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</si>
  <si>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</si>
  <si>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</si>
  <si>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</si>
  <si>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</si>
  <si>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</si>
  <si>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</si>
  <si>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</si>
  <si>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</si>
  <si>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</si>
  <si>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</si>
  <si>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</si>
  <si>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</si>
  <si>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</si>
  <si>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</si>
  <si>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</si>
  <si>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</si>
  <si>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</si>
  <si>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</si>
  <si>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</si>
  <si>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</si>
  <si>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</si>
  <si>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</si>
  <si>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</si>
  <si>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</si>
  <si>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</si>
  <si>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</si>
  <si>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</si>
  <si>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</si>
  <si>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</si>
  <si>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</si>
  <si>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</si>
  <si>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</si>
  <si>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</si>
  <si>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</si>
  <si>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</si>
  <si>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</si>
  <si>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</si>
  <si>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</si>
  <si>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</si>
  <si>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</si>
  <si>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</si>
  <si>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</si>
  <si>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</si>
  <si>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</si>
  <si>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</si>
  <si>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</si>
  <si>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</si>
  <si>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</si>
  <si>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</si>
  <si>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</si>
  <si>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</si>
  <si>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</si>
  <si>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</si>
  <si>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</si>
  <si>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</si>
  <si>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</si>
  <si>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</si>
  <si>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</si>
  <si>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</si>
  <si>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</si>
  <si>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</si>
  <si>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</si>
  <si>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</si>
  <si>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</si>
  <si>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</si>
  <si>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</si>
  <si>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</si>
  <si>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</si>
  <si>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</si>
  <si>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</si>
  <si>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</si>
  <si>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</si>
  <si>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</si>
  <si>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</si>
  <si>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</si>
  <si>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</si>
  <si>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</si>
  <si>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</si>
  <si>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</si>
  <si>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</si>
  <si>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</si>
  <si>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</si>
  <si>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</si>
  <si>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</si>
  <si>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</si>
  <si>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</si>
  <si>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</si>
  <si>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</si>
  <si>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</si>
  <si>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</si>
  <si>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</si>
  <si>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</si>
  <si>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</si>
  <si>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</si>
  <si>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</si>
  <si>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</si>
  <si>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</si>
  <si>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</si>
  <si>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</si>
  <si>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</si>
  <si>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</si>
  <si>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</si>
  <si>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</si>
  <si>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</si>
  <si>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</si>
  <si>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</si>
  <si>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</si>
  <si>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</si>
  <si>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</si>
  <si>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</si>
  <si>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</si>
  <si>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</si>
  <si>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</si>
  <si>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</si>
  <si>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</si>
  <si>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</si>
  <si>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</si>
  <si>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</si>
  <si>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</si>
  <si>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</si>
  <si>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</si>
  <si>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</si>
  <si>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</si>
  <si>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</si>
  <si>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</si>
  <si>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</si>
  <si>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</si>
  <si>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</si>
  <si>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</si>
  <si>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</si>
  <si>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</si>
  <si>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</si>
  <si>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</si>
  <si>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</si>
  <si>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</si>
  <si>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</si>
  <si>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</si>
  <si>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</si>
  <si>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</si>
  <si>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</si>
  <si>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</si>
  <si>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</si>
  <si>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</si>
  <si>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</si>
  <si>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</si>
  <si>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</si>
  <si>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</si>
  <si>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</si>
  <si>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</si>
  <si>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</si>
  <si>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</si>
  <si>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</si>
  <si>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</si>
  <si>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</si>
  <si>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</si>
  <si>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</si>
  <si>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</si>
  <si>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</si>
  <si>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</si>
  <si>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</si>
  <si>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</si>
  <si>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</si>
  <si>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</si>
  <si>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</si>
  <si>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</si>
  <si>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</si>
  <si>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</si>
  <si>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</si>
  <si>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</si>
  <si>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</si>
  <si>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</si>
  <si>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</si>
  <si>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</si>
  <si>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</si>
  <si>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</si>
  <si>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</si>
  <si>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</si>
  <si>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</si>
  <si>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</si>
  <si>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</si>
  <si>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</si>
  <si>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</si>
  <si>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</si>
  <si>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</si>
  <si>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</si>
  <si>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</si>
  <si>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</si>
  <si>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</si>
  <si>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</si>
  <si>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</si>
  <si>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</si>
  <si>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</si>
  <si>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</si>
  <si>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</si>
  <si>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</si>
  <si>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</si>
  <si>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</si>
  <si>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</si>
  <si>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</si>
  <si>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</si>
  <si>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</si>
  <si>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</si>
  <si>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</si>
  <si>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</si>
  <si>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</si>
  <si>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</si>
  <si>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</si>
  <si>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</si>
  <si>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</si>
  <si>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</si>
  <si>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</si>
  <si>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</si>
  <si>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</si>
  <si>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</si>
  <si>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</si>
  <si>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</si>
  <si>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</si>
  <si>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</si>
  <si>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</si>
  <si>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</si>
  <si>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</si>
  <si>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</si>
  <si>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</si>
  <si>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</si>
  <si>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</si>
  <si>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</si>
  <si>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</si>
  <si>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</si>
  <si>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</si>
  <si>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</si>
  <si>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</si>
  <si>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</si>
  <si>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</si>
  <si>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</si>
  <si>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</si>
  <si>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</si>
  <si>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</si>
  <si>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</si>
  <si>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</si>
  <si>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</si>
  <si>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</si>
  <si>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</si>
  <si>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</si>
  <si>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</si>
  <si>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</si>
  <si>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</si>
  <si>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</si>
  <si>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</si>
  <si>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</si>
  <si>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</si>
  <si>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</si>
  <si>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</si>
  <si>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</si>
  <si>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</si>
  <si>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</si>
  <si>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</si>
  <si>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</si>
  <si>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</si>
  <si>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</si>
  <si>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</si>
  <si>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</si>
  <si>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</si>
  <si>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</si>
  <si>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</si>
  <si>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</si>
  <si>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</si>
  <si>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</si>
  <si>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</si>
  <si>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</si>
  <si>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</si>
  <si>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</si>
  <si>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</si>
  <si>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</si>
  <si>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</si>
  <si>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</si>
  <si>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</si>
  <si>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</si>
  <si>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</si>
  <si>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</si>
  <si>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</si>
  <si>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</si>
  <si>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</si>
  <si>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</si>
  <si>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</si>
  <si>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</si>
  <si>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</si>
  <si>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</si>
  <si>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</si>
  <si>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</si>
  <si>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</si>
  <si>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</si>
  <si>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</si>
  <si>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</si>
  <si>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</si>
  <si>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</si>
  <si>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</si>
  <si>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</si>
  <si>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</si>
  <si>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</si>
  <si>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</si>
  <si>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</si>
  <si>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</si>
  <si>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</si>
  <si>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</si>
  <si>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</si>
  <si>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</si>
  <si>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</si>
  <si>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</si>
  <si>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</si>
  <si>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</si>
  <si>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</si>
  <si>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</si>
  <si>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</si>
  <si>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</si>
  <si>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</si>
  <si>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</si>
  <si>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</si>
  <si>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</si>
  <si>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</si>
  <si>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</si>
  <si>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</si>
  <si>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</si>
  <si>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</si>
  <si>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</si>
  <si>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</si>
  <si>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</si>
  <si>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</si>
  <si>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</si>
  <si>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</si>
  <si>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</si>
  <si>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</si>
  <si>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</si>
  <si>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</si>
  <si>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</si>
  <si>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</si>
  <si>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</si>
  <si>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</si>
  <si>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</si>
  <si>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</si>
  <si>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</si>
  <si>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</si>
  <si>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</si>
  <si>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</si>
  <si>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</si>
  <si>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</si>
  <si>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</si>
  <si>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</si>
  <si>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</si>
  <si>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</si>
  <si>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</si>
  <si>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</si>
  <si>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</si>
  <si>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</si>
  <si>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</si>
  <si>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</si>
  <si>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</si>
  <si>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</si>
  <si>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</si>
  <si>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</si>
  <si>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</si>
  <si>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</si>
  <si>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</si>
  <si>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</si>
  <si>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</si>
  <si>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</si>
  <si>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</si>
  <si>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</si>
  <si>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</si>
  <si>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</si>
  <si>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</si>
  <si>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</si>
  <si>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</si>
  <si>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</si>
  <si>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</si>
  <si>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</si>
  <si>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</si>
  <si>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</si>
  <si>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</si>
  <si>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</si>
  <si>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</si>
  <si>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</si>
  <si>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</si>
  <si>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</si>
  <si>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</si>
  <si>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</si>
  <si>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</si>
  <si>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</si>
  <si>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</si>
  <si>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</si>
  <si>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</si>
  <si>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</si>
  <si>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</si>
  <si>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</si>
  <si>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</si>
  <si>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</si>
  <si>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</si>
  <si>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</si>
  <si>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</si>
  <si>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</si>
  <si>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</si>
  <si>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</si>
  <si>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</si>
  <si>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</si>
  <si>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</si>
  <si>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</si>
  <si>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</si>
  <si>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</si>
  <si>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</si>
  <si>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</si>
  <si>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</si>
  <si>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</si>
  <si>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</si>
  <si>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</si>
  <si>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</si>
  <si>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</si>
  <si>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</si>
  <si>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</si>
  <si>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</si>
  <si>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</si>
  <si>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</si>
  <si>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</si>
  <si>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</si>
  <si>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</si>
  <si>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</si>
  <si>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</si>
  <si>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</si>
  <si>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</si>
  <si>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</si>
  <si>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</si>
  <si>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</si>
  <si>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</si>
  <si>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</si>
  <si>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</si>
  <si>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</si>
  <si>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</si>
  <si>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</si>
  <si>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</si>
  <si>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</si>
  <si>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</si>
  <si>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</si>
  <si>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</si>
  <si>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</si>
  <si>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</si>
  <si>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</si>
  <si>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</si>
  <si>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</si>
  <si>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</si>
  <si>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</si>
  <si>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</si>
  <si>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</si>
  <si>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</si>
  <si>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</si>
  <si>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</si>
  <si>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</si>
  <si>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</si>
  <si>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</si>
  <si>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</si>
  <si>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</si>
  <si>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</si>
  <si>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</si>
  <si>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</si>
  <si>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</si>
  <si>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</si>
  <si>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</si>
  <si>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</si>
  <si>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</si>
  <si>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</si>
  <si>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</si>
  <si>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</si>
  <si>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</si>
  <si>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</si>
  <si>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</si>
  <si>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</si>
  <si>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</si>
  <si>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</si>
  <si>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</si>
  <si>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</si>
  <si>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</si>
  <si>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</si>
  <si>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</si>
  <si>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</si>
  <si>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</si>
  <si>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</si>
  <si>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</si>
  <si>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</si>
  <si>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</si>
  <si>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</si>
  <si>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</si>
  <si>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</si>
  <si>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</si>
  <si>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</si>
  <si>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</si>
  <si>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</si>
  <si>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</si>
  <si>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</si>
  <si>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</si>
  <si>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</si>
  <si>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</si>
  <si>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</si>
  <si>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</si>
  <si>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</si>
  <si>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</si>
  <si>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</si>
  <si>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</si>
  <si>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</si>
  <si>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</si>
  <si>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</si>
  <si>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</si>
  <si>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</si>
  <si>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</si>
  <si>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</si>
  <si>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</si>
  <si>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</si>
  <si>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</si>
  <si>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</si>
  <si>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</si>
  <si>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</si>
  <si>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</si>
  <si>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</si>
  <si>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</si>
  <si>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</si>
  <si>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</si>
  <si>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</si>
  <si>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</si>
  <si>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</si>
  <si>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</si>
  <si>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</si>
  <si>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</si>
  <si>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</si>
  <si>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</si>
  <si>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</si>
  <si>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</si>
  <si>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</si>
  <si>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</si>
  <si>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</si>
  <si>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</si>
  <si>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</si>
  <si>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</si>
  <si>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</si>
  <si>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</si>
  <si>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</si>
  <si>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</si>
  <si>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</si>
  <si>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</si>
  <si>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</si>
  <si>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</si>
  <si>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</si>
  <si>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</si>
  <si>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</si>
  <si>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</si>
  <si>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</si>
  <si>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</si>
  <si>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</si>
  <si>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</si>
  <si>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</si>
  <si>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</si>
  <si>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</si>
  <si>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</si>
  <si>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</si>
  <si>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</si>
  <si>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</si>
  <si>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</si>
  <si>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</si>
  <si>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</si>
  <si>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</si>
  <si>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</si>
  <si>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</si>
  <si>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</si>
  <si>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</si>
  <si>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</si>
  <si>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</si>
  <si>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</si>
  <si>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</si>
  <si>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</si>
  <si>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</si>
  <si>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</si>
  <si>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</si>
  <si>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</si>
  <si>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</si>
  <si>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</si>
  <si>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</si>
  <si>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</si>
  <si>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</si>
  <si>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</si>
  <si>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</si>
  <si>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</si>
  <si>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</si>
  <si>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</si>
  <si>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</si>
  <si>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</si>
  <si>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</si>
  <si>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</si>
  <si>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</si>
  <si>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</si>
  <si>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</si>
  <si>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</si>
  <si>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</si>
  <si>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</si>
  <si>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</si>
  <si>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</si>
  <si>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</si>
  <si>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</si>
  <si>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</si>
  <si>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</si>
  <si>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</si>
  <si>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</si>
  <si>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</si>
  <si>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</si>
  <si>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</si>
  <si>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</si>
  <si>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</si>
  <si>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</si>
  <si>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</si>
  <si>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</si>
  <si>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</si>
  <si>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</si>
  <si>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</si>
  <si>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</si>
  <si>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</si>
  <si>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</si>
  <si>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</si>
  <si>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</si>
  <si>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</si>
  <si>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</si>
  <si>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</si>
  <si>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</si>
  <si>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</si>
  <si>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</si>
  <si>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</si>
  <si>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</si>
  <si>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</si>
  <si>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</si>
  <si>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</si>
  <si>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</si>
  <si>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</si>
  <si>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</si>
  <si>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</si>
  <si>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</si>
  <si>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</si>
  <si>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</si>
  <si>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</si>
  <si>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</si>
  <si>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</si>
  <si>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</si>
  <si>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</si>
  <si>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</si>
  <si>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</si>
  <si>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</si>
  <si>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</si>
  <si>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</si>
  <si>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</si>
  <si>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</si>
  <si>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</si>
  <si>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</si>
  <si>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</si>
  <si>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</si>
  <si>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</si>
  <si>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</si>
  <si>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</si>
  <si>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</si>
  <si>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</si>
  <si>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</si>
  <si>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</si>
  <si>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</si>
  <si>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</si>
  <si>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</si>
  <si>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</si>
  <si>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</si>
  <si>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</si>
  <si>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</si>
  <si>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</si>
  <si>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</si>
  <si>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</si>
  <si>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</si>
  <si>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</si>
  <si>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</si>
  <si>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</si>
  <si>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</si>
  <si>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</si>
  <si>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</si>
  <si>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</si>
  <si>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</si>
  <si>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</si>
  <si>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</si>
  <si>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</si>
  <si>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</si>
  <si>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</si>
  <si>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</si>
  <si>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</si>
  <si>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</si>
  <si>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</si>
  <si>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</si>
  <si>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</si>
  <si>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</si>
  <si>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</si>
  <si>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</si>
  <si>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</si>
  <si>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</si>
  <si>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</si>
  <si>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</si>
  <si>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</si>
  <si>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</si>
  <si>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</si>
  <si>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</si>
  <si>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</si>
  <si>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</si>
  <si>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</si>
  <si>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</si>
  <si>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</si>
  <si>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</si>
  <si>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</si>
  <si>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</si>
  <si>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</si>
  <si>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</si>
  <si>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</si>
  <si>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</si>
  <si>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</si>
  <si>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</si>
  <si>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</si>
  <si>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</si>
  <si>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</si>
  <si>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</si>
  <si>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</si>
  <si>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</si>
  <si>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</si>
  <si>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</si>
  <si>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</si>
  <si>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</si>
  <si>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</si>
  <si>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</si>
  <si>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</si>
  <si>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</si>
  <si>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</si>
  <si>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</si>
  <si>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</si>
  <si>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</si>
  <si>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</si>
  <si>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</si>
  <si>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</si>
  <si>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</si>
  <si>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</si>
  <si>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</si>
  <si>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</si>
  <si>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</si>
  <si>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</si>
  <si>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</si>
  <si>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</si>
  <si>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</si>
  <si>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</si>
  <si>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</si>
  <si>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</si>
  <si>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</si>
  <si>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</si>
  <si>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</si>
  <si>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</si>
  <si>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</si>
  <si>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</si>
  <si>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</si>
  <si>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</si>
  <si>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</si>
  <si>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</si>
  <si>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</si>
  <si>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</si>
  <si>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</si>
  <si>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</si>
  <si>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</si>
  <si>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</si>
  <si>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</si>
  <si>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</si>
  <si>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</si>
  <si>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</si>
  <si>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</si>
  <si>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</si>
  <si>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</si>
  <si>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</si>
  <si>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</si>
  <si>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</si>
  <si>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</si>
  <si>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</si>
  <si>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</si>
  <si>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</si>
  <si>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</si>
  <si>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</si>
  <si>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</si>
  <si>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</si>
  <si>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</si>
  <si>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</si>
  <si>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</si>
  <si>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</si>
  <si>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</si>
  <si>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</si>
  <si>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</si>
  <si>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</si>
  <si>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</si>
  <si>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</si>
  <si>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</si>
  <si>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</si>
  <si>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</si>
  <si>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</si>
  <si>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</si>
  <si>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</si>
  <si>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</si>
  <si>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</si>
  <si>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</si>
  <si>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</si>
  <si>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</si>
  <si>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</si>
  <si>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</si>
  <si>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</si>
  <si>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</si>
  <si>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</si>
  <si>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</si>
  <si>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</si>
  <si>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</si>
  <si>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</si>
  <si>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</si>
  <si>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</si>
  <si>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</si>
  <si>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</si>
  <si>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</si>
  <si>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</si>
  <si>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</si>
  <si>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</si>
  <si>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</si>
  <si>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</si>
  <si>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</si>
  <si>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</si>
  <si>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</si>
  <si>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</si>
  <si>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</si>
  <si>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</si>
  <si>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</si>
  <si>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</si>
  <si>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</si>
  <si>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</si>
  <si>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</si>
  <si>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</si>
  <si>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</si>
  <si>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</si>
  <si>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</si>
  <si>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</si>
  <si>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</si>
  <si>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</si>
  <si>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</si>
  <si>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</si>
  <si>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</si>
  <si>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</si>
  <si>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</si>
  <si>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</si>
  <si>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</si>
  <si>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</si>
  <si>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</si>
  <si>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</si>
  <si>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</si>
  <si>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</si>
  <si>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</si>
  <si>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</si>
  <si>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</si>
  <si>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</si>
  <si>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</si>
  <si>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</si>
  <si>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</si>
  <si>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</si>
  <si>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</si>
  <si>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</si>
  <si>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</si>
  <si>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</si>
  <si>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</si>
  <si>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</si>
  <si>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</si>
  <si>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</si>
  <si>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</si>
  <si>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</si>
  <si>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</si>
  <si>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</si>
  <si>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</si>
  <si>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</si>
  <si>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</si>
  <si>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</si>
  <si>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</si>
  <si>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</si>
  <si>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</si>
  <si>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</si>
  <si>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</si>
  <si>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</si>
  <si>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</si>
  <si>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</si>
  <si>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</si>
  <si>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</si>
  <si>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</si>
  <si>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</si>
  <si>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</si>
  <si>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</si>
  <si>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</si>
  <si>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</si>
  <si>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</si>
  <si>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</si>
  <si>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</si>
  <si>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</si>
  <si>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</si>
  <si>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</si>
  <si>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</si>
  <si>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</si>
  <si>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</si>
  <si>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</si>
  <si>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</si>
  <si>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</si>
  <si>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</si>
  <si>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</si>
  <si>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</si>
  <si>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</si>
  <si>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</si>
  <si>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</si>
  <si>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</si>
  <si>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</si>
  <si>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</si>
  <si>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</si>
  <si>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</si>
  <si>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</si>
  <si>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</si>
  <si>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</si>
  <si>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</si>
  <si>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</si>
  <si>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</si>
  <si>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</si>
  <si>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</si>
  <si>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</si>
  <si>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</si>
  <si>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</si>
  <si>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</si>
  <si>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</si>
  <si>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</si>
  <si>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</si>
  <si>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</si>
  <si>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</si>
  <si>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</si>
  <si>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</si>
  <si>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</si>
  <si>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</si>
  <si>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</si>
  <si>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</si>
  <si>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</si>
  <si>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</si>
  <si>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</si>
  <si>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</si>
  <si>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</si>
  <si>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</si>
  <si>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</si>
  <si>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</si>
  <si>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</si>
  <si>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</si>
  <si>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</si>
  <si>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</si>
  <si>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</si>
  <si>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</si>
  <si>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</si>
  <si>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</si>
  <si>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</si>
  <si>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</si>
  <si>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</si>
  <si>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</si>
  <si>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</si>
  <si>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</si>
  <si>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</si>
  <si>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</si>
  <si>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</si>
  <si>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</si>
  <si>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</si>
  <si>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</si>
  <si>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</si>
  <si>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</si>
  <si>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</si>
  <si>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</si>
  <si>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</si>
  <si>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</si>
  <si>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</si>
  <si>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</si>
  <si>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</si>
  <si>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</si>
  <si>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</si>
  <si>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</si>
  <si>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</si>
  <si>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</si>
  <si>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</si>
  <si>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</si>
  <si>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</si>
  <si>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</si>
  <si>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</si>
  <si>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</si>
  <si>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</si>
  <si>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</si>
  <si>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</si>
  <si>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</si>
  <si>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</si>
  <si>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</si>
  <si>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</si>
  <si>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</si>
  <si>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</si>
  <si>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</si>
  <si>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</si>
  <si>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</si>
  <si>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</si>
  <si>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</si>
  <si>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</si>
  <si>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</si>
  <si>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</si>
  <si>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</si>
  <si>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</si>
  <si>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</si>
  <si>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</si>
  <si>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</si>
  <si>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</si>
  <si>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</si>
  <si>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</si>
  <si>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</si>
  <si>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</si>
  <si>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</si>
  <si>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</si>
  <si>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</si>
  <si>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</si>
  <si>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</si>
  <si>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</si>
  <si>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</si>
  <si>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</si>
  <si>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</si>
  <si>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</si>
  <si>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</si>
  <si>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</si>
  <si>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</si>
  <si>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</si>
  <si>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</si>
  <si>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</si>
  <si>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</si>
  <si>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</si>
  <si>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</si>
  <si>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</si>
  <si>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</si>
  <si>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</si>
  <si>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</si>
  <si>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</si>
  <si>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</si>
  <si>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</si>
  <si>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</si>
  <si>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</si>
  <si>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</si>
  <si>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</si>
  <si>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</si>
  <si>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</si>
  <si>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</si>
  <si>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</si>
  <si>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</si>
  <si>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</si>
  <si>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</si>
  <si>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</si>
  <si>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</si>
  <si>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</si>
  <si>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</si>
  <si>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</si>
  <si>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</si>
  <si>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</si>
  <si>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</si>
  <si>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</si>
  <si>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</si>
  <si>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</si>
  <si>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</si>
  <si>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</si>
  <si>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</si>
  <si>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</si>
  <si>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</si>
  <si>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</si>
  <si>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</si>
  <si>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</si>
  <si>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</si>
  <si>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</si>
  <si>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</si>
  <si>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</si>
  <si>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</si>
  <si>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</si>
  <si>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</si>
  <si>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</si>
  <si>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</si>
  <si>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</si>
  <si>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</si>
  <si>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</si>
  <si>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</si>
  <si>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</si>
  <si>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</si>
  <si>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</si>
  <si>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</si>
  <si>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</si>
  <si>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</si>
  <si>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</si>
  <si>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</si>
  <si>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</si>
  <si>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</si>
  <si>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</si>
  <si>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</si>
  <si>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</si>
  <si>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</si>
  <si>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</si>
  <si>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</si>
  <si>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</si>
  <si>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</si>
  <si>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</si>
  <si>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</si>
  <si>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</si>
  <si>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</si>
  <si>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</si>
  <si>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</si>
  <si>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</si>
  <si>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</si>
  <si>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</si>
  <si>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</si>
  <si>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</si>
  <si>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</si>
  <si>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</si>
  <si>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</si>
  <si>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</si>
  <si>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</si>
  <si>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</si>
  <si>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</si>
  <si>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</si>
  <si>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</si>
  <si>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</si>
  <si>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</si>
  <si>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</si>
  <si>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</si>
  <si>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</si>
  <si>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</si>
  <si>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</si>
  <si>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</si>
  <si>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</si>
  <si>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</si>
  <si>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</si>
  <si>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</si>
  <si>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</si>
  <si>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</si>
  <si>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</si>
  <si>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</si>
  <si>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</si>
  <si>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</si>
  <si>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</si>
  <si>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</si>
  <si>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</si>
  <si>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</si>
  <si>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</si>
  <si>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</si>
  <si>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</si>
  <si>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</si>
  <si>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</si>
  <si>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</si>
  <si>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</si>
  <si>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</si>
  <si>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</si>
  <si>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</si>
  <si>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</si>
  <si>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</si>
  <si>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</si>
  <si>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</si>
  <si>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</si>
  <si>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</si>
  <si>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</si>
  <si>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</si>
  <si>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</si>
  <si>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</si>
  <si>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</si>
  <si>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</si>
  <si>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</si>
  <si>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</si>
  <si>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</si>
  <si>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</si>
  <si>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</si>
  <si>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</si>
  <si>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</si>
  <si>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</si>
  <si>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</si>
  <si>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</si>
  <si>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</si>
  <si>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</si>
  <si>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</si>
  <si>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</si>
  <si>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</si>
  <si>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</si>
  <si>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</si>
  <si>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</si>
  <si>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</si>
  <si>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</si>
  <si>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</si>
  <si>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</si>
  <si>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</si>
  <si>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</si>
  <si>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</si>
  <si>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</si>
  <si>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</si>
  <si>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</si>
  <si>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</si>
  <si>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</si>
  <si>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</si>
  <si>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</si>
  <si>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</si>
  <si>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</si>
  <si>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</si>
  <si>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</si>
  <si>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</si>
  <si>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</si>
  <si>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</si>
  <si>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</si>
  <si>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</si>
  <si>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</si>
  <si>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</si>
  <si>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</si>
  <si>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</si>
  <si>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</si>
  <si>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</si>
  <si>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</si>
  <si>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</si>
  <si>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</si>
  <si>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</si>
  <si>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</si>
  <si>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</si>
  <si>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</si>
  <si>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</si>
  <si>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</si>
  <si>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</si>
  <si>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</si>
  <si>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</si>
  <si>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</si>
  <si>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</si>
  <si>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</si>
  <si>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</si>
  <si>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</si>
  <si>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</si>
  <si>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</si>
  <si>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</si>
  <si>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</si>
  <si>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</si>
  <si>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</si>
  <si>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</si>
  <si>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</si>
  <si>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</si>
  <si>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</si>
  <si>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</si>
  <si>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</si>
  <si>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</si>
  <si>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</si>
  <si>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</si>
  <si>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</si>
  <si>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</si>
  <si>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</si>
  <si>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</si>
  <si>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</si>
  <si>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</si>
  <si>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</si>
  <si>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</si>
  <si>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</si>
  <si>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</si>
  <si>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</si>
  <si>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</si>
  <si>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</si>
  <si>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</si>
  <si>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</si>
  <si>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</si>
  <si>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</si>
  <si>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</si>
  <si>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</si>
  <si>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</si>
  <si>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</si>
  <si>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</si>
  <si>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</si>
  <si>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</si>
  <si>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</si>
  <si>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</si>
  <si>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</si>
  <si>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</si>
  <si>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</si>
  <si>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</si>
  <si>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</si>
  <si>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</si>
  <si>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</si>
  <si>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</si>
  <si>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</si>
  <si>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</si>
  <si>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</si>
  <si>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</si>
  <si>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</si>
  <si>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</si>
  <si>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</si>
  <si>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</si>
  <si>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</si>
  <si>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</si>
  <si>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</si>
  <si>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</si>
  <si>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</si>
  <si>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</si>
  <si>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</si>
  <si>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</si>
  <si>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</si>
  <si>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</si>
  <si>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</si>
  <si>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</si>
  <si>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</si>
  <si>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</si>
  <si>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</si>
  <si>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</si>
  <si>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</si>
  <si>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</si>
  <si>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</si>
  <si>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</si>
  <si>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</si>
  <si>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</si>
  <si>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</si>
  <si>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</si>
  <si>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</si>
  <si>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</si>
  <si>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</si>
  <si>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</si>
  <si>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</si>
  <si>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</si>
  <si>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</si>
  <si>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</si>
  <si>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</si>
  <si>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</si>
  <si>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</si>
  <si>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</si>
  <si>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</si>
  <si>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</si>
  <si>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</si>
  <si>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</si>
  <si>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</si>
  <si>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</si>
  <si>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</si>
  <si>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</si>
  <si>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</si>
  <si>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</si>
  <si>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</si>
  <si>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</si>
  <si>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</si>
  <si>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</si>
  <si>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</si>
  <si>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</si>
  <si>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</si>
  <si>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</si>
  <si>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</si>
  <si>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</si>
  <si>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</si>
  <si>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</si>
  <si>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</si>
  <si>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</si>
  <si>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</si>
  <si>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</si>
  <si>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</si>
  <si>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</si>
  <si>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</si>
  <si>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</si>
  <si>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</si>
  <si>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</si>
  <si>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</si>
  <si>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</si>
  <si>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</si>
  <si>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</si>
  <si>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</si>
  <si>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</si>
  <si>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</si>
  <si>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</si>
  <si>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</si>
  <si>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</si>
  <si>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</si>
  <si>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</si>
  <si>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</si>
  <si>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</si>
  <si>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</si>
  <si>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</si>
  <si>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</si>
  <si>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</si>
  <si>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</si>
  <si>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</si>
  <si>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</si>
  <si>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</si>
  <si>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</si>
  <si>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</si>
  <si>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</si>
  <si>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</si>
  <si>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</si>
  <si>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</si>
  <si>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</si>
  <si>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</si>
  <si>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</si>
  <si>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</si>
  <si>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</si>
  <si>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</si>
  <si>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</si>
  <si>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</si>
  <si>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</si>
  <si>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</si>
  <si>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</si>
  <si>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</si>
  <si>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</si>
  <si>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</si>
  <si>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</si>
  <si>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</si>
  <si>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</si>
  <si>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</si>
  <si>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</si>
  <si>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</si>
  <si>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</si>
  <si>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</si>
  <si>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</si>
  <si>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</si>
  <si>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</si>
  <si>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</si>
  <si>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</si>
  <si>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</si>
  <si>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</si>
  <si>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</si>
  <si>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</si>
  <si>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</si>
  <si>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</si>
  <si>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</si>
  <si>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</si>
  <si>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</si>
  <si>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</si>
  <si>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</si>
  <si>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</si>
  <si>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</si>
  <si>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</si>
  <si>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</si>
  <si>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</si>
  <si>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</si>
  <si>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</si>
  <si>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</si>
  <si>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</si>
  <si>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</si>
  <si>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</si>
  <si>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</si>
  <si>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</si>
  <si>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</si>
  <si>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</si>
  <si>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</si>
  <si>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</si>
  <si>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</si>
  <si>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</si>
  <si>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</si>
  <si>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</si>
  <si>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</si>
  <si>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</si>
  <si>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</si>
  <si>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</si>
  <si>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</si>
  <si>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</si>
  <si>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</si>
  <si>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</si>
  <si>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</si>
  <si>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</si>
  <si>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</si>
  <si>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</si>
  <si>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</si>
  <si>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</si>
  <si>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</si>
  <si>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</si>
  <si>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</si>
  <si>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</si>
  <si>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</si>
  <si>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</si>
  <si>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</si>
  <si>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</si>
  <si>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</si>
  <si>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</si>
  <si>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</si>
  <si>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</si>
  <si>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</si>
  <si>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</si>
  <si>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</si>
  <si>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</si>
  <si>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</si>
  <si>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</si>
  <si>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</si>
  <si>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</si>
  <si>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</si>
  <si>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</si>
  <si>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</si>
  <si>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</si>
  <si>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</si>
  <si>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</si>
  <si>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</si>
  <si>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</si>
  <si>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</si>
  <si>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</si>
  <si>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</si>
  <si>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</si>
  <si>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</si>
  <si>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</si>
  <si>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</si>
  <si>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</si>
  <si>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</si>
  <si>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</si>
  <si>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</si>
  <si>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</si>
  <si>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</si>
  <si>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</si>
  <si>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</si>
  <si>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</si>
  <si>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</si>
  <si>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</si>
  <si>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</si>
  <si>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</si>
  <si>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</si>
  <si>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</si>
  <si>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</si>
  <si>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</si>
  <si>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</si>
  <si>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</si>
  <si>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</si>
  <si>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</si>
  <si>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</si>
  <si>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</si>
  <si>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</si>
  <si>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</si>
  <si>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</si>
  <si>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</si>
  <si>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</si>
  <si>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</si>
  <si>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</si>
  <si>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</si>
  <si>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</si>
  <si>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</si>
  <si>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</si>
  <si>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</si>
  <si>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</si>
  <si>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</si>
  <si>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</si>
  <si>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</si>
  <si>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</si>
  <si>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</si>
  <si>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</si>
  <si>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</si>
  <si>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</si>
  <si>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</si>
  <si>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</si>
  <si>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</si>
  <si>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</si>
  <si>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</si>
  <si>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</si>
  <si>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</si>
  <si>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</si>
  <si>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</si>
  <si>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</si>
  <si>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</si>
  <si>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</si>
  <si>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</si>
  <si>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</si>
  <si>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</si>
  <si>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</si>
  <si>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</si>
  <si>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</si>
  <si>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</si>
  <si>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</si>
  <si>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</si>
  <si>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</si>
  <si>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</si>
  <si>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</si>
  <si>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</si>
  <si>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</si>
  <si>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</si>
  <si>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</si>
  <si>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</si>
  <si>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</si>
  <si>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</si>
  <si>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</si>
  <si>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</si>
  <si>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</si>
  <si>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</si>
  <si>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</si>
  <si>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</si>
  <si>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</si>
  <si>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</si>
  <si>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</si>
  <si>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</si>
  <si>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</si>
  <si>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</si>
  <si>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</si>
  <si>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</si>
  <si>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</si>
  <si>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</si>
  <si>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</si>
  <si>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</si>
  <si>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</si>
  <si>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</si>
  <si>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</si>
  <si>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</si>
  <si>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</si>
  <si>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</si>
  <si>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</si>
  <si>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</si>
  <si>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</si>
  <si>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</si>
  <si>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</si>
  <si>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</si>
  <si>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</si>
  <si>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</si>
  <si>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</si>
  <si>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</si>
  <si>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</si>
  <si>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</si>
  <si>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</si>
  <si>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</si>
  <si>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</si>
  <si>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</si>
  <si>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</si>
  <si>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</si>
  <si>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</si>
  <si>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</si>
  <si>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</si>
  <si>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</si>
  <si>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</si>
  <si>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</si>
  <si>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</si>
  <si>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</si>
  <si>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</si>
  <si>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</si>
  <si>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</si>
  <si>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</si>
  <si>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</si>
  <si>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</si>
  <si>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</si>
  <si>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</si>
  <si>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</si>
  <si>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</si>
  <si>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</si>
  <si>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</si>
  <si>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</si>
  <si>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</si>
  <si>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</si>
  <si>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</si>
  <si>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</si>
  <si>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</si>
  <si>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</si>
  <si>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</si>
  <si>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</si>
  <si>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</si>
  <si>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</si>
  <si>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</si>
  <si>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</si>
  <si>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</si>
  <si>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</si>
  <si>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</si>
  <si>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</si>
  <si>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</si>
  <si>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</si>
  <si>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</si>
  <si>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</si>
  <si>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</si>
  <si>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</si>
  <si>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</si>
  <si>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</si>
  <si>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</si>
  <si>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</si>
  <si>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</si>
  <si>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</si>
  <si>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</si>
  <si>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</si>
  <si>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</si>
  <si>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</si>
  <si>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</si>
  <si>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</si>
  <si>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</si>
  <si>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</si>
  <si>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</si>
  <si>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</si>
  <si>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</si>
  <si>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</si>
  <si>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</si>
  <si>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</si>
  <si>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</si>
  <si>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</si>
  <si>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</si>
  <si>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</si>
  <si>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</si>
  <si>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</si>
  <si>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</si>
  <si>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</si>
  <si>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</si>
  <si>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</si>
  <si>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</si>
  <si>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</si>
  <si>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</si>
  <si>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</si>
  <si>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</si>
  <si>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</si>
  <si>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</si>
  <si>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</si>
  <si>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</si>
  <si>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</si>
  <si>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</si>
  <si>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</si>
  <si>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</si>
  <si>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</si>
  <si>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</si>
  <si>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</si>
  <si>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</si>
  <si>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</si>
  <si>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</si>
  <si>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</si>
  <si>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</si>
  <si>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</si>
  <si>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</si>
  <si>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</si>
  <si>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</si>
  <si>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</si>
  <si>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</si>
  <si>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</si>
  <si>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</si>
  <si>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</si>
  <si>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</si>
  <si>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</si>
  <si>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</si>
  <si>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</si>
  <si>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</si>
  <si>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</si>
  <si>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</si>
  <si>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</si>
  <si>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</si>
  <si>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</si>
  <si>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</si>
  <si>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</si>
  <si>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</si>
  <si>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</si>
  <si>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</si>
  <si>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</si>
  <si>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</si>
  <si>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</si>
  <si>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</si>
  <si>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</si>
  <si>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</si>
  <si>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</si>
  <si>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</si>
  <si>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</si>
  <si>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</si>
  <si>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</si>
  <si>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</si>
  <si>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</si>
  <si>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</si>
  <si>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</si>
  <si>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</si>
  <si>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</si>
  <si>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</si>
  <si>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</si>
  <si>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</si>
  <si>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</si>
  <si>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</si>
  <si>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</si>
  <si>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</si>
  <si>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</si>
  <si>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</si>
  <si>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</si>
  <si>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</si>
  <si>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</si>
  <si>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</si>
  <si>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</si>
  <si>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</si>
  <si>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</si>
  <si>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</si>
  <si>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</si>
  <si>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</si>
  <si>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</si>
  <si>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</si>
  <si>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</si>
  <si>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</si>
  <si>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</si>
  <si>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</si>
  <si>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</si>
  <si>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</si>
  <si>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</si>
  <si>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</si>
  <si>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</si>
  <si>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</si>
  <si>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</si>
  <si>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</si>
  <si>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</si>
  <si>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</si>
  <si>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</si>
  <si>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</si>
  <si>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</si>
  <si>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</si>
  <si>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</si>
  <si>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</si>
  <si>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</si>
  <si>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</si>
  <si>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</si>
  <si>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</si>
  <si>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</si>
  <si>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</si>
  <si>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</si>
  <si>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</si>
  <si>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</si>
  <si>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</si>
  <si>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</si>
  <si>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</si>
  <si>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</si>
  <si>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</si>
  <si>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</si>
  <si>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</si>
  <si>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</si>
  <si>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</si>
  <si>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</si>
  <si>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</si>
  <si>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</si>
  <si>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</si>
  <si>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</si>
  <si>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</si>
  <si>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</si>
  <si>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</si>
  <si>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</si>
  <si>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</si>
  <si>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</si>
  <si>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</si>
  <si>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</si>
  <si>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</si>
  <si>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</si>
  <si>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</si>
  <si>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</si>
  <si>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</si>
  <si>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</si>
  <si>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</si>
  <si>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</si>
  <si>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</si>
  <si>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</si>
  <si>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</si>
  <si>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</si>
  <si>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</si>
  <si>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</si>
  <si>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</si>
  <si>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</si>
  <si>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</si>
  <si>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</si>
  <si>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</si>
  <si>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</si>
  <si>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</si>
  <si>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</si>
  <si>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</si>
  <si>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</si>
  <si>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</si>
  <si>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</si>
  <si>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</si>
  <si>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</si>
  <si>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</si>
  <si>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</si>
  <si>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</si>
  <si>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</si>
  <si>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</si>
  <si>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</si>
  <si>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</si>
  <si>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</si>
  <si>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</si>
  <si>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</si>
  <si>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</si>
  <si>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</si>
  <si>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</si>
  <si>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</si>
  <si>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</si>
  <si>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</si>
  <si>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</si>
  <si>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</si>
  <si>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</si>
  <si>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</si>
  <si>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</si>
  <si>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</si>
  <si>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</si>
  <si>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</si>
  <si>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</si>
  <si>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</si>
  <si>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</si>
  <si>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</si>
  <si>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</si>
  <si>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</si>
  <si>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</si>
  <si>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</si>
  <si>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</si>
  <si>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</si>
  <si>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</si>
  <si>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</si>
  <si>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</si>
  <si>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</si>
  <si>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</si>
  <si>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</si>
  <si>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</si>
  <si>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</si>
  <si>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</si>
  <si>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</si>
  <si>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</si>
  <si>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</si>
  <si>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</si>
  <si>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</si>
  <si>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</si>
  <si>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</si>
  <si>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</si>
  <si>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</si>
  <si>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</si>
  <si>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</si>
  <si>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</si>
  <si>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</si>
  <si>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</si>
  <si>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</si>
  <si>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</si>
  <si>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</si>
  <si>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</si>
  <si>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</si>
  <si>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</si>
  <si>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</si>
  <si>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</si>
  <si>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</si>
  <si>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</si>
  <si>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</si>
  <si>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</si>
  <si>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</si>
  <si>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</si>
  <si>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</si>
  <si>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</si>
  <si>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</si>
  <si>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</si>
  <si>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</si>
  <si>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</si>
  <si>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</si>
  <si>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</si>
  <si>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</si>
  <si>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</si>
  <si>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</si>
  <si>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</si>
  <si>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</si>
  <si>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</si>
  <si>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</si>
  <si>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</si>
  <si>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</si>
  <si>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</si>
  <si>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</si>
  <si>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</si>
  <si>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</si>
  <si>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</si>
  <si>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</si>
  <si>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</si>
  <si>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</si>
  <si>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</si>
  <si>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</si>
  <si>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</si>
  <si>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</si>
  <si>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</si>
  <si>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</si>
  <si>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</si>
  <si>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</si>
  <si>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</si>
  <si>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</si>
  <si>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</si>
  <si>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</si>
  <si>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</si>
  <si>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</si>
  <si>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</si>
  <si>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</si>
  <si>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</si>
  <si>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</si>
  <si>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</si>
  <si>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</si>
  <si>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</si>
  <si>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</si>
  <si>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</si>
  <si>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</si>
  <si>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</si>
  <si>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</si>
  <si>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</si>
  <si>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</si>
  <si>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</si>
  <si>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</si>
  <si>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</si>
  <si>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</si>
  <si>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</si>
  <si>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</si>
  <si>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</si>
  <si>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</si>
  <si>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</si>
  <si>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</si>
  <si>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</si>
  <si>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</si>
  <si>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</si>
  <si>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</si>
  <si>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</si>
  <si>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</si>
  <si>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</si>
  <si>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</si>
  <si>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</si>
  <si>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</si>
  <si>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</si>
  <si>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</si>
  <si>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</si>
  <si>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</si>
  <si>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</si>
  <si>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</si>
  <si>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</si>
  <si>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</si>
  <si>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</si>
  <si>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</si>
  <si>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</si>
  <si>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</si>
  <si>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</si>
  <si>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</si>
  <si>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</si>
  <si>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</si>
  <si>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</si>
  <si>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</si>
  <si>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</si>
  <si>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</si>
  <si>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</si>
  <si>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</si>
  <si>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</si>
  <si>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</si>
  <si>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</si>
  <si>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</si>
  <si>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</si>
  <si>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</si>
  <si>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</si>
  <si>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</si>
  <si>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</si>
  <si>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</si>
  <si>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</si>
  <si>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</si>
  <si>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</si>
  <si>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</si>
  <si>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</si>
  <si>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</si>
  <si>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</si>
  <si>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</si>
  <si>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</si>
  <si>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</si>
  <si>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</si>
  <si>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</si>
  <si>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</si>
  <si>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</si>
  <si>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</si>
  <si>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</si>
  <si>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</si>
  <si>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</si>
  <si>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</si>
  <si>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</si>
  <si>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</si>
  <si>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</si>
  <si>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</si>
  <si>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</si>
  <si>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</si>
  <si>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</si>
  <si>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</si>
  <si>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</si>
  <si>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</si>
  <si>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</si>
  <si>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</si>
  <si>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</si>
  <si>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</si>
  <si>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</si>
  <si>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</si>
  <si>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</si>
  <si>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</si>
  <si>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</si>
  <si>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</si>
  <si>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</si>
  <si>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</si>
  <si>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</si>
  <si>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</si>
  <si>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</si>
  <si>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</si>
  <si>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</si>
  <si>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</si>
  <si>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</si>
  <si>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</si>
  <si>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</si>
  <si>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</si>
  <si>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</si>
  <si>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</si>
  <si>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</si>
  <si>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</si>
  <si>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</si>
  <si>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</si>
  <si>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</si>
  <si>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</si>
  <si>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</si>
  <si>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</si>
  <si>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</si>
  <si>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</si>
  <si>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</si>
  <si>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</si>
  <si>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</si>
  <si>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</si>
  <si>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</si>
  <si>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</si>
  <si>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</si>
  <si>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</si>
  <si>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</si>
  <si>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</si>
  <si>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</si>
  <si>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</si>
  <si>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</si>
  <si>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</si>
  <si>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</si>
  <si>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</si>
  <si>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</si>
  <si>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</si>
  <si>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</si>
  <si>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</si>
  <si>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</si>
  <si>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</si>
  <si>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</si>
  <si>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</si>
  <si>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</si>
  <si>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</si>
  <si>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</si>
  <si>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</si>
  <si>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</si>
  <si>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</si>
  <si>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</si>
  <si>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</si>
  <si>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</si>
  <si>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</si>
  <si>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</si>
  <si>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</si>
  <si>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</si>
  <si>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</si>
  <si>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</si>
  <si>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</si>
  <si>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</si>
  <si>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</si>
  <si>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</si>
  <si>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</si>
  <si>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</si>
  <si>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</si>
  <si>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</si>
  <si>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</si>
  <si>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</si>
  <si>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</si>
  <si>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</si>
  <si>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</si>
  <si>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</si>
  <si>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</si>
  <si>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</si>
  <si>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</si>
  <si>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</si>
  <si>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</si>
  <si>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</si>
  <si>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</si>
  <si>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</si>
  <si>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</si>
  <si>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</si>
  <si>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</si>
  <si>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</si>
  <si>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</si>
  <si>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</si>
  <si>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</si>
  <si>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</si>
  <si>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</si>
  <si>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</si>
  <si>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</si>
  <si>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</si>
  <si>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</si>
  <si>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</si>
  <si>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</si>
  <si>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</si>
  <si>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</si>
  <si>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</si>
  <si>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</si>
  <si>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</si>
  <si>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</si>
  <si>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</si>
  <si>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</si>
  <si>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</si>
  <si>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</si>
  <si>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</si>
  <si>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</si>
  <si>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</si>
  <si>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</si>
  <si>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</si>
  <si>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</si>
  <si>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</si>
  <si>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</si>
  <si>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</si>
  <si>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</si>
  <si>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</si>
  <si>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</si>
  <si>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</si>
  <si>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</si>
  <si>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</si>
  <si>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</si>
  <si>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</si>
  <si>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</si>
  <si>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</si>
  <si>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</si>
  <si>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</si>
  <si>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</si>
  <si>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</si>
  <si>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</si>
  <si>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</si>
  <si>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</si>
  <si>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</si>
  <si>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</si>
  <si>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</si>
  <si>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</si>
  <si>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</si>
  <si>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</si>
  <si>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</si>
  <si>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</si>
  <si>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</si>
  <si>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</si>
  <si>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</si>
  <si>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</si>
  <si>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</si>
  <si>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</si>
  <si>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</si>
  <si>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</si>
  <si>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</si>
  <si>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</si>
  <si>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</si>
  <si>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</si>
  <si>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</si>
  <si>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</si>
  <si>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</si>
  <si>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</si>
  <si>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</si>
  <si>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</si>
  <si>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</si>
  <si>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</si>
  <si>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</si>
  <si>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</si>
  <si>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</si>
  <si>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</si>
  <si>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</si>
  <si>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</si>
  <si>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</si>
  <si>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</si>
  <si>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</si>
  <si>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</si>
  <si>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</si>
  <si>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</si>
  <si>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</si>
  <si>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</si>
  <si>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</si>
  <si>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</si>
  <si>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</si>
  <si>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</si>
  <si>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</si>
  <si>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</si>
  <si>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</si>
  <si>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</si>
  <si>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</si>
  <si>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</si>
  <si>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</si>
  <si>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</si>
  <si>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</si>
  <si>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</si>
  <si>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</si>
  <si>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</si>
  <si>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</si>
  <si>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</si>
  <si>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</si>
  <si>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</si>
  <si>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</si>
  <si>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</si>
  <si>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</si>
  <si>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</si>
  <si>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</si>
  <si>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</si>
  <si>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</si>
  <si>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</si>
  <si>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</si>
  <si>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</si>
  <si>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</si>
  <si>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</si>
  <si>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</si>
  <si>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</si>
  <si>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</si>
  <si>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</si>
  <si>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</si>
  <si>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</si>
  <si>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</si>
  <si>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</si>
  <si>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</si>
  <si>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</si>
  <si>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</si>
  <si>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</si>
  <si>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</si>
  <si>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</si>
  <si>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</si>
  <si>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</si>
  <si>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</si>
  <si>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</si>
  <si>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</si>
  <si>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</si>
  <si>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</si>
  <si>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</si>
  <si>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</si>
  <si>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</si>
  <si>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</si>
  <si>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</si>
  <si>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</si>
  <si>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</si>
  <si>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</si>
  <si>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</si>
  <si>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</si>
  <si>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</si>
  <si>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</si>
  <si>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</si>
  <si>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</si>
  <si>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</si>
  <si>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</si>
  <si>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</si>
  <si>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</si>
  <si>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</si>
  <si>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</si>
  <si>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</si>
  <si>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</si>
  <si>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</si>
  <si>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</si>
  <si>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</si>
  <si>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</si>
  <si>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</si>
  <si>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</si>
  <si>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</si>
  <si>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</si>
  <si>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</si>
  <si>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</si>
  <si>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</si>
  <si>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</si>
  <si>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</si>
  <si>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</si>
  <si>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</si>
  <si>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</si>
  <si>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</si>
  <si>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</si>
  <si>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</si>
  <si>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</si>
  <si>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</si>
  <si>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</si>
  <si>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</si>
  <si>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</si>
  <si>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</si>
  <si>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</si>
  <si>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</si>
  <si>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</si>
  <si>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</si>
  <si>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</si>
  <si>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</si>
  <si>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</si>
  <si>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</si>
  <si>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</si>
  <si>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</si>
  <si>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</si>
  <si>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</si>
  <si>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</si>
  <si>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</si>
  <si>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</si>
  <si>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</si>
  <si>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</si>
  <si>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</si>
  <si>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</si>
  <si>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</si>
  <si>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</si>
  <si>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</si>
  <si>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</si>
  <si>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</si>
  <si>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</si>
  <si>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</si>
  <si>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</si>
  <si>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</si>
  <si>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</si>
  <si>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</si>
  <si>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</si>
  <si>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</si>
  <si>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</si>
  <si>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</si>
  <si>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</si>
  <si>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</si>
  <si>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</si>
  <si>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</si>
  <si>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</si>
  <si>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</si>
  <si>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</si>
  <si>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</si>
  <si>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</si>
  <si>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</si>
  <si>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</si>
  <si>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</si>
  <si>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</si>
  <si>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</si>
  <si>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</si>
  <si>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</si>
  <si>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</si>
  <si>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</si>
  <si>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</si>
  <si>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</si>
  <si>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</si>
  <si>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</si>
  <si>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</si>
  <si>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</si>
  <si>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</si>
  <si>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</si>
  <si>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</si>
  <si>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</si>
  <si>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</si>
  <si>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</si>
  <si>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</si>
  <si>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</si>
  <si>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</si>
  <si>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</si>
  <si>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</si>
  <si>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</si>
  <si>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</si>
  <si>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</si>
  <si>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</si>
  <si>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</si>
  <si>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</si>
  <si>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</si>
  <si>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</si>
  <si>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</si>
  <si>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</si>
  <si>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</si>
  <si>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</si>
  <si>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</si>
  <si>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</si>
  <si>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</si>
  <si>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</si>
  <si>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</si>
  <si>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</si>
  <si>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</si>
  <si>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</si>
  <si>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</si>
  <si>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</si>
  <si>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</si>
  <si>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</si>
  <si>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</si>
  <si>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</si>
  <si>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</si>
  <si>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</si>
  <si>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</si>
  <si>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</si>
  <si>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</si>
  <si>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</si>
  <si>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</si>
  <si>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</si>
  <si>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</si>
  <si>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</si>
  <si>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</si>
  <si>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</si>
  <si>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</si>
  <si>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</si>
  <si>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</si>
  <si>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</si>
  <si>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</si>
  <si>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</si>
  <si>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</si>
  <si>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</si>
  <si>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</si>
  <si>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</si>
  <si>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</si>
  <si>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</si>
  <si>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</si>
  <si>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</si>
  <si>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</si>
  <si>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</si>
  <si>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</si>
  <si>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</si>
  <si>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</si>
  <si>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</si>
  <si>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</si>
  <si>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</si>
  <si>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</si>
  <si>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</si>
  <si>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</si>
  <si>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</si>
  <si>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</si>
  <si>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</si>
  <si>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</si>
  <si>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</si>
  <si>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</si>
  <si>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</si>
  <si>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</si>
  <si>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</si>
  <si>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</si>
  <si>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</si>
  <si>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</si>
  <si>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</si>
  <si>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</si>
  <si>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</si>
  <si>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</si>
  <si>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</si>
  <si>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</si>
  <si>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</si>
  <si>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</si>
  <si>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</si>
  <si>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</si>
  <si>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</si>
  <si>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</si>
  <si>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</si>
  <si>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</si>
  <si>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</si>
  <si>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</si>
  <si>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</si>
  <si>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</si>
  <si>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</si>
  <si>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</si>
  <si>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</si>
  <si>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</si>
  <si>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</si>
  <si>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</si>
  <si>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</si>
  <si>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</si>
  <si>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</si>
  <si>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</si>
  <si>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</si>
  <si>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</si>
  <si>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</si>
  <si>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</si>
  <si>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</si>
  <si>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</si>
  <si>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</si>
  <si>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</si>
  <si>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</si>
  <si>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</si>
  <si>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</si>
  <si>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</si>
  <si>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</si>
  <si>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</si>
  <si>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</si>
  <si>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</si>
  <si>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</si>
  <si>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</si>
  <si>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</si>
  <si>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</si>
  <si>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</si>
  <si>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</si>
  <si>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</si>
  <si>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</si>
  <si>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</si>
  <si>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</si>
  <si>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</si>
  <si>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</si>
  <si>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</si>
  <si>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</si>
  <si>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</si>
  <si>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</si>
  <si>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</si>
  <si>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</si>
  <si>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</si>
  <si>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</si>
  <si>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</si>
  <si>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</si>
  <si>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</si>
  <si>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</si>
  <si>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</si>
  <si>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</si>
  <si>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</si>
  <si>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</si>
  <si>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</si>
  <si>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</si>
  <si>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</si>
  <si>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</si>
  <si>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</si>
  <si>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</si>
  <si>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</si>
  <si>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</si>
  <si>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</si>
  <si>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</si>
  <si>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</si>
  <si>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</si>
  <si>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</si>
  <si>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</si>
  <si>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</si>
  <si>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</si>
  <si>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</si>
  <si>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</si>
  <si>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</si>
  <si>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</si>
  <si>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</si>
  <si>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</si>
  <si>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</si>
  <si>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</si>
  <si>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</si>
  <si>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</si>
  <si>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</si>
  <si>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</si>
  <si>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</si>
  <si>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</si>
  <si>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</si>
  <si>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</si>
  <si>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</si>
  <si>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</si>
  <si>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</si>
  <si>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</si>
  <si>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</si>
  <si>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</si>
  <si>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</si>
  <si>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</si>
  <si>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</si>
  <si>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</si>
  <si>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</si>
  <si>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</si>
  <si>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</si>
  <si>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</si>
  <si>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</si>
  <si>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</si>
  <si>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</si>
  <si>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</si>
  <si>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</si>
  <si>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</si>
  <si>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</si>
  <si>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</si>
  <si>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</si>
  <si>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</si>
  <si>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</si>
  <si>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</si>
  <si>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</si>
  <si>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</si>
  <si>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</si>
  <si>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</si>
  <si>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</si>
  <si>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</si>
  <si>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</si>
  <si>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</si>
  <si>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</si>
  <si>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</si>
  <si>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</si>
  <si>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</si>
  <si>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</si>
  <si>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</si>
  <si>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</si>
  <si>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</si>
  <si>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</si>
  <si>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</si>
  <si>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</si>
  <si>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</si>
  <si>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</si>
  <si>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</si>
  <si>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</si>
  <si>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</si>
  <si>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</si>
  <si>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</si>
  <si>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</si>
  <si>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</si>
  <si>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</si>
  <si>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</si>
  <si>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</si>
  <si>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</si>
  <si>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</si>
  <si>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</si>
  <si>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</si>
  <si>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</si>
  <si>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</si>
  <si>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</si>
  <si>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</si>
  <si>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</si>
  <si>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</si>
  <si>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</si>
  <si>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</si>
  <si>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</si>
  <si>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</si>
  <si>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</si>
  <si>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</si>
  <si>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</si>
  <si>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</si>
  <si>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</si>
  <si>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</si>
  <si>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</si>
  <si>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</si>
  <si>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</si>
  <si>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</si>
  <si>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</si>
  <si>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</si>
  <si>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</si>
  <si>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</si>
  <si>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</si>
  <si>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</si>
  <si>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</si>
  <si>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</si>
  <si>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</si>
  <si>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</si>
  <si>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</si>
  <si>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</si>
  <si>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</si>
  <si>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</si>
  <si>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</si>
  <si>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</si>
  <si>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</si>
  <si>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</si>
  <si>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</si>
  <si>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</si>
  <si>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</si>
  <si>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</si>
  <si>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</si>
  <si>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</si>
  <si>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</si>
  <si>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</si>
  <si>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</si>
  <si>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</si>
  <si>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</si>
  <si>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</si>
  <si>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</si>
  <si>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</si>
  <si>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</si>
  <si>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</si>
  <si>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</si>
  <si>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</si>
  <si>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</si>
  <si>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</si>
  <si>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</si>
  <si>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</si>
  <si>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</si>
  <si>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</si>
  <si>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</si>
  <si>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</si>
  <si>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</si>
  <si>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</si>
  <si>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</si>
  <si>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</si>
  <si>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</si>
  <si>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</si>
  <si>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</si>
  <si>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</si>
  <si>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</si>
  <si>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</si>
  <si>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</si>
  <si>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</si>
  <si>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</si>
  <si>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</si>
  <si>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</si>
  <si>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</si>
  <si>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</si>
  <si>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</si>
  <si>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</si>
  <si>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</si>
  <si>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</si>
  <si>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</si>
  <si>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</si>
  <si>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</si>
  <si>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</si>
  <si>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</si>
  <si>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</si>
  <si>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</si>
  <si>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</si>
  <si>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</si>
  <si>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</si>
  <si>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</si>
  <si>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</si>
  <si>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</si>
  <si>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</si>
  <si>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</si>
  <si>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</si>
  <si>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</si>
  <si>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</si>
  <si>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</si>
  <si>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</si>
  <si>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</si>
  <si>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</si>
  <si>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</si>
  <si>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</si>
  <si>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</si>
  <si>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</si>
  <si>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</si>
  <si>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</si>
  <si>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</si>
  <si>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</si>
  <si>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</si>
  <si>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</si>
  <si>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</si>
  <si>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</si>
  <si>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</si>
  <si>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</si>
  <si>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</si>
  <si>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</si>
  <si>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</si>
  <si>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</si>
  <si>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</si>
  <si>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</si>
  <si>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</si>
  <si>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</si>
  <si>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</si>
  <si>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</si>
  <si>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</si>
  <si>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</si>
  <si>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</si>
  <si>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</si>
  <si>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</si>
  <si>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</si>
  <si>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</si>
  <si>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</si>
  <si>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</si>
  <si>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</si>
  <si>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</si>
  <si>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</si>
  <si>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</si>
  <si>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</si>
  <si>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</si>
  <si>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</si>
  <si>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</si>
  <si>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</si>
  <si>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</si>
  <si>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</si>
  <si>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</si>
  <si>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</si>
  <si>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</si>
  <si>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</si>
  <si>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</si>
  <si>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</si>
  <si>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</si>
  <si>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</si>
  <si>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</si>
  <si>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</si>
  <si>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</si>
  <si>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</si>
  <si>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</si>
  <si>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</si>
  <si>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</si>
  <si>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</si>
  <si>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</si>
  <si>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</si>
  <si>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</si>
  <si>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</si>
  <si>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</si>
  <si>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</si>
  <si>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</si>
  <si>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</si>
  <si>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</si>
  <si>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</si>
  <si>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</si>
  <si>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</si>
  <si>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</si>
  <si>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</si>
  <si>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</si>
  <si>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</si>
  <si>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</si>
  <si>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</si>
  <si>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</si>
  <si>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</si>
  <si>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</si>
  <si>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</si>
  <si>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</si>
  <si>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</si>
  <si>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</si>
  <si>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</si>
  <si>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</si>
  <si>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</si>
  <si>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</si>
  <si>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</si>
  <si>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</si>
  <si>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</si>
  <si>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</si>
  <si>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</si>
  <si>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</si>
  <si>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</si>
  <si>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</si>
  <si>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</si>
  <si>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</si>
  <si>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</si>
  <si>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</si>
  <si>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</si>
  <si>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</si>
  <si>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</si>
  <si>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</si>
  <si>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</si>
  <si>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</si>
  <si>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</si>
  <si>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</si>
  <si>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</si>
  <si>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</si>
  <si>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</si>
  <si>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</si>
  <si>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</si>
  <si>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</si>
  <si>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</si>
  <si>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</si>
  <si>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</si>
  <si>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</si>
  <si>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</si>
  <si>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</si>
  <si>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</si>
  <si>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</si>
  <si>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</si>
  <si>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</si>
  <si>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</si>
  <si>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</si>
  <si>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</si>
  <si>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</si>
  <si>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</si>
  <si>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</si>
  <si>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</si>
  <si>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</si>
  <si>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</si>
  <si>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</si>
  <si>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</si>
  <si>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</si>
  <si>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</si>
  <si>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</si>
  <si>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</si>
  <si>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</si>
  <si>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</si>
  <si>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</si>
  <si>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</si>
  <si>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</si>
  <si>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</si>
  <si>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</si>
  <si>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</si>
  <si>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</si>
  <si>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</si>
  <si>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</si>
  <si>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</si>
  <si>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</si>
  <si>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</si>
  <si>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</si>
  <si>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</si>
  <si>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</si>
  <si>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</si>
  <si>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</si>
  <si>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</si>
  <si>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</si>
  <si>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</si>
  <si>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</si>
  <si>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</si>
  <si>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</si>
  <si>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</si>
  <si>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</si>
  <si>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</si>
  <si>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</si>
  <si>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</si>
  <si>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</si>
  <si>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</si>
  <si>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</si>
  <si>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</si>
  <si>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</si>
  <si>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</si>
  <si>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</si>
  <si>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</si>
  <si>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</si>
  <si>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</si>
  <si>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</si>
  <si>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</si>
  <si>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</si>
  <si>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</si>
  <si>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</si>
  <si>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</si>
  <si>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</si>
  <si>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</si>
  <si>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</si>
  <si>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</si>
  <si>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</si>
  <si>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</si>
  <si>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</si>
  <si>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</si>
  <si>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</si>
  <si>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</si>
  <si>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</si>
  <si>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</si>
  <si>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</si>
  <si>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</si>
  <si>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</si>
  <si>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</si>
  <si>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</si>
  <si>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</si>
  <si>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</si>
  <si>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</si>
  <si>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</si>
  <si>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</si>
  <si>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</si>
  <si>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</si>
  <si>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</si>
  <si>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</si>
  <si>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</si>
  <si>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</si>
  <si>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</si>
  <si>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</si>
  <si>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</si>
  <si>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</si>
  <si>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</si>
  <si>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</si>
  <si>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</si>
  <si>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</si>
  <si>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</si>
  <si>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</si>
  <si>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</si>
  <si>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</si>
  <si>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</si>
  <si>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</si>
  <si>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</si>
  <si>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</si>
  <si>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</si>
  <si>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</si>
  <si>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</si>
  <si>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</si>
  <si>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</si>
  <si>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</si>
  <si>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</si>
  <si>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</si>
  <si>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</si>
  <si>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</si>
  <si>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</si>
  <si>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</si>
  <si>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</si>
  <si>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</si>
  <si>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</si>
  <si>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</si>
  <si>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</si>
  <si>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</si>
  <si>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</si>
  <si>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</si>
  <si>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</si>
  <si>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</si>
  <si>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</si>
  <si>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</si>
  <si>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</si>
  <si>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</si>
  <si>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</si>
  <si>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</si>
  <si>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</si>
  <si>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</si>
  <si>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</si>
  <si>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</si>
  <si>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</si>
  <si>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</si>
  <si>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</si>
  <si>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</si>
  <si>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</si>
  <si>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</si>
  <si>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</si>
  <si>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</si>
  <si>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</si>
  <si>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</si>
  <si>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</si>
  <si>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</si>
  <si>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</si>
  <si>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</si>
  <si>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</si>
  <si>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</si>
  <si>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</si>
  <si>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</si>
  <si>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</si>
  <si>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</si>
  <si>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</si>
  <si>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</si>
  <si>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</si>
  <si>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</si>
  <si>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</si>
  <si>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</si>
  <si>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</si>
  <si>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</si>
  <si>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</si>
  <si>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</si>
  <si>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</si>
  <si>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</si>
  <si>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</si>
  <si>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</si>
  <si>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</si>
  <si>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</si>
  <si>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</si>
  <si>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</si>
  <si>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</si>
  <si>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</si>
  <si>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</si>
  <si>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</si>
  <si>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</si>
  <si>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</si>
  <si>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</si>
  <si>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</si>
  <si>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</si>
  <si>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</si>
  <si>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</si>
  <si>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</si>
  <si>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</si>
  <si>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</si>
  <si>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</si>
  <si>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</si>
  <si>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</si>
  <si>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</si>
  <si>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</si>
  <si>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</si>
  <si>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</si>
  <si>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</si>
  <si>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</si>
  <si>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</si>
  <si>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</si>
  <si>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</si>
  <si>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</si>
  <si>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</si>
  <si>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</si>
  <si>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</si>
  <si>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</si>
  <si>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</si>
  <si>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</si>
  <si>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</si>
  <si>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</si>
  <si>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</si>
  <si>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</si>
  <si>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</si>
  <si>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</si>
  <si>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</si>
  <si>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</si>
  <si>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</si>
  <si>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</si>
  <si>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</si>
  <si>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</si>
  <si>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</si>
  <si>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</si>
  <si>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</si>
  <si>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</si>
  <si>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</si>
  <si>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</si>
  <si>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</si>
  <si>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</si>
  <si>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</si>
  <si>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</si>
  <si>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</si>
  <si>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</si>
  <si>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</si>
  <si>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</si>
  <si>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</si>
  <si>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</si>
  <si>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</si>
  <si>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</si>
  <si>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</si>
  <si>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</si>
  <si>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</si>
  <si>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</si>
  <si>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</si>
  <si>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</si>
  <si>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</si>
  <si>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</si>
  <si>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</si>
  <si>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</si>
  <si>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</si>
  <si>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</si>
  <si>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</si>
  <si>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</si>
  <si>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</si>
  <si>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</si>
  <si>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</si>
  <si>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</si>
  <si>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</si>
  <si>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</si>
  <si>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</si>
  <si>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</si>
  <si>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</si>
  <si>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</si>
  <si>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</si>
  <si>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</si>
  <si>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</si>
  <si>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</si>
  <si>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</si>
  <si>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</si>
  <si>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</si>
  <si>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</si>
  <si>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</si>
  <si>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</si>
  <si>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</si>
  <si>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</si>
  <si>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</si>
  <si>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</si>
  <si>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</si>
  <si>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</si>
  <si>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</si>
  <si>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</si>
  <si>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</si>
  <si>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</si>
  <si>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</si>
  <si>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</si>
  <si>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</si>
  <si>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</si>
  <si>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</si>
  <si>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</si>
  <si>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</si>
  <si>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</si>
  <si>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</si>
  <si>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</si>
  <si>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</si>
  <si>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</si>
  <si>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</si>
  <si>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</si>
  <si>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</si>
  <si>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</si>
  <si>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</si>
  <si>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</si>
  <si>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</si>
  <si>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</si>
  <si>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</si>
  <si>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</si>
  <si>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</si>
  <si>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</si>
  <si>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</si>
  <si>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</si>
  <si>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</si>
  <si>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</si>
  <si>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</si>
  <si>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</si>
  <si>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</si>
  <si>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</si>
  <si>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</si>
  <si>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</si>
  <si>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</si>
  <si>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</si>
  <si>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</si>
  <si>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</si>
  <si>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</si>
  <si>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</si>
  <si>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</si>
  <si>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</si>
  <si>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</si>
  <si>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</si>
  <si>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</si>
  <si>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</si>
  <si>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</si>
  <si>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</si>
  <si>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</si>
  <si>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</si>
  <si>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</si>
  <si>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</si>
  <si>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</si>
  <si>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</si>
  <si>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</si>
  <si>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</si>
  <si>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</si>
  <si>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</si>
  <si>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</si>
  <si>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</si>
  <si>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</si>
  <si>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</si>
  <si>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</si>
  <si>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</si>
  <si>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</si>
  <si>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</si>
  <si>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</si>
  <si>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</si>
  <si>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</si>
  <si>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</si>
  <si>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</si>
  <si>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</si>
  <si>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</si>
  <si>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</si>
  <si>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</si>
  <si>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</si>
  <si>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</si>
  <si>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</si>
  <si>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</si>
  <si>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</si>
  <si>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</si>
  <si>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</si>
  <si>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</si>
  <si>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</si>
  <si>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</si>
  <si>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</si>
  <si>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</si>
  <si>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</si>
  <si>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</si>
  <si>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</si>
  <si>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</si>
  <si>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</si>
  <si>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</si>
  <si>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</si>
  <si>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</si>
  <si>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</si>
  <si>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</si>
  <si>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</si>
  <si>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</si>
  <si>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</si>
  <si>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</si>
  <si>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</si>
  <si>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</si>
  <si>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</si>
  <si>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</si>
  <si>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</si>
  <si>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</si>
  <si>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</si>
  <si>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</si>
  <si>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</si>
  <si>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</si>
  <si>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</si>
  <si>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</si>
  <si>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</si>
  <si>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</si>
  <si>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</si>
  <si>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</si>
  <si>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</si>
  <si>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</si>
  <si>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</si>
  <si>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</si>
  <si>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</si>
  <si>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</si>
  <si>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</si>
  <si>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</si>
  <si>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</si>
  <si>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</si>
  <si>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</si>
  <si>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</si>
  <si>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</si>
  <si>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</si>
  <si>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</si>
  <si>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</si>
  <si>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</si>
  <si>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</si>
  <si>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</si>
  <si>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</si>
  <si>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</si>
  <si>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</si>
  <si>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</si>
  <si>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</si>
  <si>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</si>
  <si>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</si>
  <si>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</si>
  <si>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</si>
  <si>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</si>
  <si>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</si>
  <si>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</si>
  <si>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</si>
  <si>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</si>
  <si>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</si>
  <si>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</si>
  <si>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</si>
  <si>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</si>
  <si>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</si>
  <si>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</si>
  <si>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</si>
  <si>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</si>
  <si>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</si>
  <si>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</si>
  <si>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</si>
  <si>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</si>
  <si>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</si>
  <si>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</si>
  <si>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</si>
  <si>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</si>
  <si>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</si>
  <si>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</si>
  <si>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</si>
  <si>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</si>
  <si>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</si>
  <si>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</si>
  <si>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</si>
  <si>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</si>
  <si>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</si>
  <si>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</si>
  <si>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</si>
  <si>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</si>
  <si>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</si>
  <si>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</si>
  <si>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</si>
  <si>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</si>
  <si>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</si>
  <si>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</si>
  <si>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</si>
  <si>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</si>
  <si>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</si>
  <si>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</si>
  <si>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</si>
  <si>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</si>
  <si>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</si>
  <si>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</si>
  <si>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</si>
  <si>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</si>
  <si>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</si>
  <si>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</si>
  <si>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</si>
  <si>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</si>
  <si>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</si>
  <si>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</si>
  <si>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</si>
  <si>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</si>
  <si>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</si>
  <si>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</si>
  <si>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</si>
  <si>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</si>
  <si>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</si>
  <si>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</si>
  <si>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</si>
  <si>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</si>
  <si>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</si>
  <si>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</si>
  <si>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</si>
  <si>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</si>
  <si>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</si>
  <si>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</si>
  <si>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</si>
  <si>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</si>
  <si>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</si>
  <si>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</si>
  <si>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</si>
  <si>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</si>
  <si>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</si>
  <si>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</si>
  <si>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</si>
  <si>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</si>
  <si>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</si>
  <si>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</si>
  <si>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</si>
  <si>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</si>
  <si>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</si>
  <si>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</si>
  <si>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</si>
  <si>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</si>
  <si>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</si>
  <si>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</si>
  <si>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</si>
  <si>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</si>
  <si>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</si>
  <si>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</si>
  <si>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</si>
  <si>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</si>
  <si>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</si>
  <si>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</si>
  <si>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</si>
  <si>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</si>
  <si>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</si>
  <si>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</si>
  <si>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</si>
  <si>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</si>
  <si>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</si>
  <si>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</si>
  <si>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</si>
  <si>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</si>
  <si>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</si>
  <si>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</si>
  <si>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</si>
  <si>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</si>
  <si>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</si>
  <si>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</si>
  <si>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</si>
  <si>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</si>
  <si>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</si>
  <si>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</si>
  <si>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</si>
  <si>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</si>
  <si>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</si>
  <si>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</si>
  <si>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</si>
  <si>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</si>
  <si>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</si>
  <si>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</si>
  <si>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</si>
  <si>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</si>
  <si>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</si>
  <si>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</si>
  <si>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</si>
  <si>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</si>
  <si>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</si>
  <si>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</si>
  <si>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</si>
  <si>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</si>
  <si>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</si>
  <si>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</si>
  <si>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</si>
  <si>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</si>
  <si>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</si>
  <si>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</si>
  <si>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</si>
  <si>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</si>
  <si>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</si>
  <si>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</si>
  <si>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</si>
  <si>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</si>
  <si>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</si>
  <si>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</si>
  <si>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</si>
  <si>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</si>
  <si>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</si>
  <si>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</si>
  <si>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</si>
  <si>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</si>
  <si>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</si>
  <si>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</si>
  <si>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</si>
  <si>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</si>
  <si>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</si>
  <si>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</si>
  <si>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</si>
  <si>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</si>
  <si>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</si>
  <si>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</si>
  <si>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</si>
  <si>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</si>
  <si>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</si>
  <si>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</si>
  <si>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</si>
  <si>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</si>
  <si>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</si>
  <si>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</si>
  <si>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</si>
  <si>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</si>
  <si>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</si>
  <si>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</si>
  <si>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</si>
  <si>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</si>
  <si>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</si>
  <si>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</si>
  <si>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</si>
  <si>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</si>
  <si>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</si>
  <si>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</si>
  <si>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</si>
  <si>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</si>
  <si>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</si>
  <si>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</si>
  <si>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</si>
  <si>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</si>
  <si>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</si>
  <si>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</si>
  <si>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</si>
  <si>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</si>
  <si>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</si>
  <si>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</si>
  <si>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</si>
  <si>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</si>
  <si>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</si>
  <si>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</si>
  <si>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</si>
  <si>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</si>
  <si>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</si>
  <si>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</si>
  <si>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</si>
  <si>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</si>
  <si>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</si>
  <si>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</si>
  <si>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</si>
  <si>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</si>
  <si>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</si>
  <si>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</si>
  <si>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</si>
  <si>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</si>
  <si>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</si>
  <si>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</si>
  <si>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</si>
  <si>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</si>
  <si>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</si>
  <si>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</si>
  <si>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</si>
  <si>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</si>
  <si>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</si>
  <si>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</si>
  <si>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</si>
  <si>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</si>
  <si>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</si>
  <si>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</si>
  <si>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</si>
  <si>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</si>
  <si>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</si>
  <si>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</si>
  <si>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</si>
  <si>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</si>
  <si>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</si>
  <si>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</si>
  <si>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</si>
  <si>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</si>
  <si>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</si>
  <si>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</si>
  <si>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</si>
  <si>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</si>
  <si>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</si>
  <si>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</si>
  <si>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</si>
  <si>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</si>
  <si>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</si>
  <si>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</si>
  <si>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</si>
  <si>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</si>
  <si>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</si>
  <si>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</si>
  <si>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</si>
  <si>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</si>
  <si>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</si>
  <si>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</si>
  <si>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</si>
  <si>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</si>
  <si>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</si>
  <si>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</si>
  <si>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</si>
  <si>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</si>
  <si>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</si>
  <si>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</si>
  <si>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</si>
  <si>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</si>
  <si>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</si>
  <si>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</si>
  <si>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</si>
  <si>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</si>
  <si>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</si>
  <si>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</si>
  <si>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</si>
  <si>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</si>
  <si>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</si>
  <si>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</si>
  <si>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</si>
  <si>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</si>
  <si>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</si>
  <si>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</si>
  <si>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</si>
  <si>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</si>
  <si>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</si>
  <si>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</si>
  <si>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</si>
  <si>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</si>
  <si>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</si>
  <si>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</si>
  <si>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</si>
  <si>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</si>
  <si>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</si>
  <si>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</si>
  <si>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</si>
  <si>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</si>
  <si>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</si>
  <si>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</si>
  <si>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</si>
  <si>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</si>
  <si>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</si>
  <si>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</si>
  <si>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</si>
  <si>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</si>
  <si>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</si>
  <si>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</si>
  <si>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</si>
  <si>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</si>
  <si>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</si>
  <si>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</si>
  <si>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</si>
  <si>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</si>
  <si>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</si>
  <si>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</si>
  <si>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</si>
  <si>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</si>
  <si>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</si>
  <si>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</si>
  <si>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</si>
  <si>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</si>
  <si>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</si>
  <si>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</si>
  <si>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</si>
  <si>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</si>
  <si>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</si>
  <si>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</si>
  <si>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</si>
  <si>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</si>
  <si>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</si>
  <si>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</si>
  <si>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</si>
  <si>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</si>
  <si>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</si>
  <si>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</si>
  <si>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</si>
  <si>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</si>
  <si>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</si>
  <si>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</si>
  <si>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</si>
  <si>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</si>
  <si>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</si>
  <si>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</si>
  <si>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</si>
  <si>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</si>
  <si>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</si>
  <si>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</si>
  <si>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</si>
  <si>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</si>
  <si>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</si>
  <si>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</si>
  <si>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</si>
  <si>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</si>
  <si>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</si>
  <si>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</si>
  <si>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</si>
  <si>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</si>
  <si>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</si>
  <si>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</si>
  <si>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</si>
  <si>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</si>
  <si>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</si>
  <si>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</si>
  <si>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</si>
  <si>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</si>
  <si>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</si>
  <si>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</si>
  <si>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</si>
  <si>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</si>
  <si>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</si>
  <si>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</si>
  <si>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</si>
  <si>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</si>
  <si>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</si>
  <si>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</si>
  <si>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</si>
  <si>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</si>
  <si>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</si>
  <si>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</si>
  <si>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</si>
  <si>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</si>
  <si>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</si>
  <si>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</si>
  <si>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</si>
  <si>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</si>
  <si>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</si>
  <si>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</si>
  <si>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</si>
  <si>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</si>
  <si>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</si>
  <si>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</si>
  <si>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</si>
  <si>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</si>
  <si>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</si>
  <si>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</si>
  <si>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</si>
  <si>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</si>
  <si>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</si>
  <si>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</si>
  <si>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</si>
  <si>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</si>
  <si>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</si>
  <si>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</si>
  <si>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</si>
  <si>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</si>
  <si>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</si>
  <si>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</si>
  <si>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</si>
  <si>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</si>
  <si>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</si>
  <si>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</si>
  <si>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</si>
  <si>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</si>
  <si>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</si>
  <si>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</si>
  <si>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</si>
  <si>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</si>
  <si>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</si>
  <si>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</si>
  <si>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</si>
  <si>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</si>
  <si>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</si>
  <si>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</si>
  <si>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</si>
  <si>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</si>
  <si>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</si>
  <si>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</si>
  <si>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</si>
  <si>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</si>
  <si>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</si>
  <si>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</si>
  <si>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</si>
  <si>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</si>
  <si>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</si>
  <si>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</si>
  <si>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</si>
  <si>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</si>
  <si>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</si>
  <si>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</si>
  <si>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</si>
  <si>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</si>
  <si>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</si>
  <si>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</si>
  <si>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</si>
  <si>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</si>
  <si>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</si>
  <si>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</si>
  <si>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</si>
  <si>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</si>
  <si>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</si>
  <si>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</si>
  <si>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</si>
  <si>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</si>
  <si>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</si>
  <si>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</si>
  <si>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</si>
  <si>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</si>
  <si>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</si>
  <si>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</si>
  <si>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</si>
  <si>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</si>
  <si>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</si>
  <si>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</si>
  <si>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</si>
  <si>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</si>
  <si>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</si>
  <si>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</si>
  <si>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</si>
  <si>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</si>
  <si>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</si>
  <si>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</si>
  <si>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</si>
  <si>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</si>
  <si>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</si>
  <si>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</si>
  <si>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</si>
  <si>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</si>
  <si>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</si>
  <si>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</si>
  <si>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</si>
  <si>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</si>
  <si>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</si>
  <si>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</si>
  <si>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</si>
  <si>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</si>
  <si>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</si>
  <si>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</si>
  <si>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</si>
  <si>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</si>
  <si>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</si>
  <si>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</si>
  <si>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</si>
  <si>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</si>
  <si>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</si>
  <si>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</si>
  <si>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</si>
  <si>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</si>
  <si>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</si>
  <si>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</si>
  <si>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</si>
  <si>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</si>
  <si>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</si>
  <si>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</si>
  <si>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</si>
  <si>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</si>
  <si>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</si>
  <si>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</si>
  <si>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</si>
  <si>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</si>
  <si>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</si>
  <si>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</si>
  <si>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</si>
  <si>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</si>
  <si>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</si>
  <si>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</si>
  <si>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</si>
  <si>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</si>
  <si>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</si>
  <si>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</si>
  <si>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</si>
  <si>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</si>
  <si>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</si>
  <si>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</si>
  <si>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</si>
  <si>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</si>
  <si>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</si>
  <si>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</si>
  <si>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</si>
  <si>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</si>
  <si>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</si>
  <si>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</si>
  <si>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</si>
  <si>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</si>
  <si>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</si>
  <si>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</si>
  <si>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</si>
  <si>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</si>
  <si>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</si>
  <si>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</si>
  <si>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</si>
  <si>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</si>
  <si>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</si>
  <si>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</si>
  <si>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</si>
  <si>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</si>
  <si>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</si>
  <si>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</si>
  <si>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</si>
  <si>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</si>
  <si>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</si>
  <si>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</si>
  <si>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</si>
  <si>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</si>
  <si>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</si>
  <si>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</si>
  <si>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</si>
  <si>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</si>
  <si>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</si>
  <si>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</si>
  <si>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</si>
  <si>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</si>
  <si>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</si>
  <si>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</si>
  <si>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</si>
  <si>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</si>
  <si>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</si>
  <si>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</si>
  <si>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</si>
  <si>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</si>
  <si>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</si>
  <si>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</si>
  <si>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</si>
  <si>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</si>
  <si>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</si>
  <si>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</si>
  <si>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</si>
  <si>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</si>
  <si>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</si>
  <si>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</si>
  <si>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</si>
  <si>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</si>
  <si>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</si>
  <si>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</si>
  <si>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</si>
  <si>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</si>
  <si>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</si>
  <si>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</si>
  <si>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</si>
  <si>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</si>
  <si>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</si>
  <si>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</si>
  <si>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</si>
  <si>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</si>
  <si>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</si>
  <si>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</si>
  <si>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</si>
  <si>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</si>
  <si>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</si>
  <si>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</si>
  <si>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</si>
  <si>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</si>
  <si>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</si>
  <si>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</si>
  <si>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</si>
  <si>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</si>
  <si>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</si>
  <si>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</si>
  <si>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</si>
  <si>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</si>
  <si>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</si>
  <si>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</si>
  <si>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</si>
  <si>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</si>
  <si>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</si>
  <si>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</si>
  <si>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</si>
  <si>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</si>
  <si>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</si>
  <si>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</si>
  <si>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</si>
  <si>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</si>
  <si>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</si>
  <si>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</si>
  <si>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</si>
  <si>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</si>
  <si>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</si>
  <si>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</si>
  <si>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</si>
  <si>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</si>
  <si>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</si>
  <si>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</si>
  <si>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</si>
  <si>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</si>
  <si>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</si>
  <si>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</si>
  <si>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</si>
  <si>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</si>
  <si>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</si>
  <si>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</si>
  <si>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</si>
  <si>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</si>
  <si>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</si>
  <si>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</si>
  <si>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</si>
  <si>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</si>
  <si>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</si>
  <si>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</si>
  <si>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</si>
  <si>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</si>
  <si>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</si>
  <si>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</si>
  <si>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</si>
  <si>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</si>
  <si>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</si>
  <si>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</si>
  <si>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</si>
  <si>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</si>
  <si>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</si>
  <si>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</si>
  <si>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</si>
  <si>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</si>
  <si>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</si>
  <si>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</si>
  <si>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</si>
  <si>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</si>
  <si>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</si>
  <si>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</si>
  <si>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</si>
  <si>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</si>
  <si>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</si>
  <si>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</si>
  <si>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</si>
  <si>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</si>
  <si>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</si>
  <si>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</si>
  <si>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</si>
  <si>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</si>
  <si>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</si>
  <si>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</si>
  <si>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</si>
  <si>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</si>
  <si>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</si>
  <si>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</si>
  <si>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</si>
  <si>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</si>
  <si>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</si>
  <si>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</si>
  <si>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</si>
  <si>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</si>
  <si>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</si>
  <si>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</si>
  <si>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</si>
  <si>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</si>
  <si>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</si>
  <si>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</si>
  <si>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</si>
  <si>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</si>
  <si>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</si>
  <si>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</si>
  <si>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</si>
  <si>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</si>
  <si>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</si>
  <si>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</si>
  <si>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</si>
  <si>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</si>
  <si>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</si>
  <si>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</si>
  <si>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</si>
  <si>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</si>
  <si>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</si>
  <si>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</si>
  <si>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</si>
  <si>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</si>
  <si>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</si>
  <si>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</si>
  <si>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</si>
  <si>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</si>
  <si>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</si>
  <si>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</si>
  <si>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</si>
  <si>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</si>
  <si>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</si>
  <si>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</si>
  <si>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</si>
  <si>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</si>
  <si>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</si>
  <si>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</si>
  <si>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</si>
  <si>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</si>
  <si>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</si>
  <si>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</si>
  <si>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</si>
  <si>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</si>
  <si>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</si>
  <si>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</si>
  <si>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</si>
  <si>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</si>
  <si>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</si>
  <si>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</si>
  <si>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</si>
  <si>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</si>
  <si>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</si>
  <si>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</si>
  <si>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</si>
  <si>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</si>
  <si>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</si>
  <si>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</si>
  <si>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</si>
  <si>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</si>
  <si>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</si>
  <si>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</si>
  <si>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</si>
  <si>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</si>
  <si>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</si>
  <si>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</si>
  <si>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</si>
  <si>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</si>
  <si>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</si>
  <si>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</si>
  <si>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</si>
  <si>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</si>
  <si>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</si>
  <si>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</si>
  <si>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</si>
  <si>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</si>
  <si>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</si>
  <si>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</si>
  <si>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</si>
  <si>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</si>
  <si>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</si>
  <si>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</si>
  <si>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</si>
  <si>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</si>
  <si>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</si>
  <si>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</si>
  <si>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</si>
  <si>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</si>
  <si>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</si>
  <si>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</si>
  <si>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</si>
  <si>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</si>
  <si>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</si>
  <si>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</si>
  <si>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</si>
  <si>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</si>
  <si>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</si>
  <si>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</si>
  <si>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</si>
  <si>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</si>
  <si>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</si>
  <si>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</si>
  <si>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</si>
  <si>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</si>
  <si>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</si>
  <si>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</si>
  <si>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</si>
  <si>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</si>
  <si>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</si>
  <si>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</si>
  <si>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</si>
  <si>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</si>
  <si>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</si>
  <si>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</si>
  <si>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</si>
  <si>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</si>
  <si>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</si>
  <si>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</si>
  <si>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</si>
  <si>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</si>
  <si>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</si>
  <si>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</si>
  <si>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</si>
  <si>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</si>
  <si>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</si>
  <si>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</si>
  <si>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</si>
  <si>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</si>
  <si>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</si>
  <si>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</si>
  <si>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</si>
  <si>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</si>
  <si>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</si>
  <si>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</si>
  <si>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</si>
  <si>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</si>
  <si>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</si>
  <si>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</si>
  <si>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</si>
  <si>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</si>
  <si>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</si>
  <si>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</si>
  <si>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</si>
  <si>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</si>
  <si>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</si>
  <si>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</si>
  <si>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</si>
  <si>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</si>
  <si>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</si>
  <si>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</si>
  <si>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</si>
  <si>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</si>
  <si>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</si>
  <si>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</si>
  <si>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</si>
  <si>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</si>
  <si>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</si>
  <si>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</si>
  <si>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</si>
  <si>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</si>
  <si>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</si>
  <si>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</si>
  <si>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</si>
  <si>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</si>
  <si>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</si>
  <si>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</si>
  <si>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</si>
  <si>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</si>
  <si>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</si>
  <si>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</si>
  <si>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</si>
  <si>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</si>
  <si>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</si>
  <si>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</si>
  <si>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</si>
  <si>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</si>
  <si>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</si>
  <si>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</si>
  <si>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</si>
  <si>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</si>
  <si>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</si>
  <si>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</si>
  <si>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</si>
  <si>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</si>
  <si>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</si>
  <si>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</si>
  <si>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</si>
  <si>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</si>
  <si>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</si>
  <si>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</si>
  <si>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</si>
  <si>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</si>
  <si>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</si>
  <si>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</si>
  <si>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</si>
  <si>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</si>
  <si>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</si>
  <si>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</si>
  <si>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</si>
  <si>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</si>
  <si>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</si>
  <si>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</si>
  <si>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</si>
  <si>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</si>
  <si>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</si>
  <si>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</si>
  <si>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</si>
  <si>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</si>
  <si>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</si>
  <si>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</si>
  <si>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</si>
  <si>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</si>
  <si>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</si>
  <si>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</si>
  <si>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</si>
  <si>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</si>
  <si>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</si>
  <si>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</si>
  <si>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</si>
  <si>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</si>
  <si>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</si>
  <si>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</si>
  <si>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</si>
  <si>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</si>
  <si>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</si>
  <si>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</si>
  <si>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</si>
  <si>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</si>
  <si>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</si>
  <si>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</si>
  <si>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</si>
  <si>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</si>
  <si>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</si>
  <si>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</si>
  <si>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</si>
  <si>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</si>
  <si>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</si>
  <si>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</si>
  <si>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</si>
  <si>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</si>
  <si>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</si>
  <si>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</si>
  <si>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</si>
  <si>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</si>
  <si>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</si>
  <si>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</si>
  <si>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</si>
  <si>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</si>
  <si>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</si>
  <si>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</si>
  <si>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</si>
  <si>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</si>
  <si>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</si>
  <si>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</si>
  <si>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</si>
  <si>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</si>
  <si>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</si>
  <si>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</si>
  <si>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</si>
  <si>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</si>
  <si>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</si>
  <si>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</si>
  <si>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</si>
  <si>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</si>
  <si>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</si>
  <si>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</si>
  <si>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</si>
  <si>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</si>
  <si>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</si>
  <si>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</si>
  <si>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</si>
  <si>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</si>
  <si>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</si>
  <si>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</si>
  <si>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</si>
  <si>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</si>
  <si>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</si>
  <si>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</si>
  <si>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</si>
  <si>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</si>
  <si>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</si>
  <si>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</si>
  <si>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</si>
  <si>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</si>
  <si>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</si>
  <si>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</si>
  <si>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</si>
  <si>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</si>
  <si>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</si>
  <si>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</si>
  <si>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</si>
  <si>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</si>
  <si>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</si>
  <si>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</si>
  <si>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</si>
  <si>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</si>
  <si>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</si>
  <si>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</si>
  <si>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</si>
  <si>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</si>
  <si>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</si>
  <si>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</si>
  <si>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</si>
  <si>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</si>
  <si>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</si>
  <si>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</si>
  <si>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</si>
  <si>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</si>
  <si>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</si>
  <si>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</si>
  <si>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</si>
  <si>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</si>
  <si>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</si>
  <si>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</si>
  <si>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</si>
  <si>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</si>
  <si>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</si>
  <si>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</si>
  <si>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</si>
  <si>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</si>
  <si>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</si>
  <si>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</si>
  <si>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</si>
  <si>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</si>
  <si>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</si>
  <si>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</si>
  <si>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</si>
  <si>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</si>
  <si>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</si>
  <si>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</si>
  <si>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</si>
  <si>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</si>
  <si>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</si>
  <si>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</si>
  <si>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</si>
  <si>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</si>
  <si>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</si>
  <si>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</si>
  <si>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</si>
  <si>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</si>
  <si>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</si>
  <si>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</si>
  <si>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</si>
  <si>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</si>
  <si>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</si>
  <si>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</si>
  <si>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</si>
  <si>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</si>
  <si>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</si>
  <si>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</si>
  <si>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</si>
  <si>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</si>
  <si>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</si>
  <si>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</si>
  <si>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</si>
  <si>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</si>
  <si>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</si>
  <si>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</si>
  <si>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</si>
  <si>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</si>
  <si>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</si>
  <si>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</si>
  <si>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</si>
  <si>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</si>
  <si>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</si>
  <si>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</si>
  <si>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</si>
  <si>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</si>
  <si>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</si>
  <si>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</si>
  <si>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</si>
  <si>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</si>
  <si>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</si>
  <si>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</si>
  <si>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</si>
  <si>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</si>
  <si>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</si>
  <si>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</si>
  <si>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</si>
  <si>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</si>
  <si>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</si>
  <si>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</si>
  <si>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</si>
  <si>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</si>
  <si>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</si>
  <si>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</si>
  <si>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</si>
  <si>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</si>
  <si>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</si>
  <si>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</si>
  <si>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</si>
  <si>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</si>
  <si>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</si>
  <si>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</si>
  <si>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</si>
  <si>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</si>
  <si>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</si>
  <si>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</si>
  <si>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</si>
  <si>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</si>
  <si>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</si>
  <si>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</si>
  <si>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</si>
  <si>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</si>
  <si>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</si>
  <si>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</si>
  <si>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</si>
  <si>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</si>
  <si>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</si>
  <si>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</si>
  <si>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</si>
  <si>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</si>
  <si>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</si>
  <si>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</si>
  <si>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</si>
  <si>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</si>
  <si>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</si>
  <si>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</si>
  <si>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</si>
  <si>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</si>
  <si>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</si>
  <si>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</si>
  <si>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</si>
  <si>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</si>
  <si>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</si>
  <si>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</si>
  <si>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</si>
  <si>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</si>
  <si>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</si>
  <si>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</si>
  <si>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</si>
  <si>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</si>
  <si>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</si>
  <si>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</si>
  <si>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</si>
  <si>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</si>
  <si>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</si>
  <si>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</si>
  <si>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</si>
  <si>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</si>
  <si>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</si>
  <si>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</si>
  <si>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</si>
  <si>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</si>
  <si>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</si>
  <si>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</si>
  <si>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</si>
  <si>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</si>
  <si>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</si>
  <si>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</si>
  <si>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</si>
  <si>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</si>
  <si>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</si>
  <si>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</si>
  <si>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</si>
  <si>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</si>
  <si>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</si>
  <si>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</si>
  <si>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</si>
  <si>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</si>
  <si>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</si>
  <si>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</si>
  <si>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</si>
  <si>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</si>
  <si>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</si>
  <si>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</si>
  <si>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</si>
  <si>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</si>
  <si>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</si>
  <si>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</si>
  <si>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</si>
  <si>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</si>
  <si>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</si>
  <si>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</si>
  <si>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</si>
  <si>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</si>
  <si>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</si>
  <si>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</si>
  <si>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</si>
  <si>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</si>
  <si>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</si>
  <si>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</si>
  <si>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</si>
  <si>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</si>
  <si>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</si>
  <si>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</si>
  <si>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</si>
  <si>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</si>
  <si>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</si>
  <si>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</si>
  <si>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</si>
  <si>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</si>
  <si>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</si>
  <si>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</si>
  <si>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</si>
  <si>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</si>
  <si>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</si>
  <si>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</si>
  <si>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</si>
  <si>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</si>
  <si>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</si>
  <si>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</si>
  <si>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</si>
  <si>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</si>
  <si>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</si>
  <si>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</si>
  <si>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</si>
  <si>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</si>
  <si>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</si>
  <si>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</si>
  <si>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</si>
  <si>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</si>
  <si>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</si>
  <si>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</si>
  <si>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</si>
  <si>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</si>
  <si>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</si>
  <si>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</si>
  <si>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</si>
  <si>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</si>
  <si>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</si>
  <si>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</si>
  <si>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</si>
  <si>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</si>
  <si>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</si>
  <si>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</si>
  <si>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</si>
  <si>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</si>
  <si>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</si>
  <si>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</si>
  <si>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</si>
  <si>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</si>
  <si>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</si>
  <si>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</si>
  <si>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</si>
  <si>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</si>
  <si>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</si>
  <si>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</si>
  <si>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</si>
  <si>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</si>
  <si>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</si>
  <si>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</si>
  <si>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</si>
  <si>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</si>
  <si>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</si>
  <si>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</si>
  <si>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</si>
  <si>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</si>
  <si>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</si>
  <si>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</si>
  <si>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</si>
  <si>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</si>
  <si>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</si>
  <si>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</si>
  <si>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</si>
  <si>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</si>
  <si>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</si>
  <si>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</si>
  <si>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</si>
  <si>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</si>
  <si>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</si>
  <si>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</si>
  <si>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</si>
  <si>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</si>
  <si>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</si>
  <si>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</si>
  <si>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</si>
  <si>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</si>
  <si>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</si>
  <si>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</si>
  <si>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</si>
  <si>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</si>
  <si>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</si>
  <si>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</si>
  <si>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</si>
  <si>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</si>
  <si>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</si>
  <si>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</si>
  <si>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</si>
  <si>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</si>
  <si>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</si>
  <si>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</si>
  <si>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</si>
  <si>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</si>
  <si>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</si>
  <si>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</si>
  <si>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</si>
  <si>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</si>
  <si>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</si>
  <si>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</si>
  <si>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</si>
  <si>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</si>
  <si>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</si>
  <si>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</si>
  <si>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</si>
  <si>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</si>
  <si>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</si>
  <si>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</si>
  <si>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</si>
  <si>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</si>
  <si>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</si>
  <si>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</si>
  <si>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</si>
  <si>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</si>
  <si>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</si>
  <si>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</si>
  <si>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</si>
  <si>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</si>
  <si>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</si>
  <si>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</si>
  <si>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</si>
  <si>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</si>
  <si>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</si>
  <si>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</si>
  <si>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</si>
  <si>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</si>
  <si>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</si>
  <si>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</si>
  <si>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</si>
  <si>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</si>
  <si>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</si>
  <si>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</si>
  <si>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</si>
  <si>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</si>
  <si>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</si>
  <si>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</si>
  <si>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</si>
  <si>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</si>
  <si>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</si>
  <si>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</si>
  <si>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</si>
  <si>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</si>
  <si>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</si>
  <si>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</si>
  <si>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</si>
  <si>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</si>
  <si>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</si>
  <si>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</si>
  <si>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</si>
  <si>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</si>
  <si>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</si>
  <si>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</si>
  <si>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</si>
  <si>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</si>
  <si>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</si>
  <si>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</si>
  <si>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</si>
  <si>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</si>
  <si>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</si>
  <si>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</si>
  <si>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</si>
  <si>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</si>
  <si>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</si>
  <si>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</si>
  <si>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</si>
  <si>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</si>
  <si>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</si>
  <si>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</si>
  <si>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</si>
  <si>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</si>
  <si>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</si>
  <si>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</si>
  <si>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</si>
  <si>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</si>
  <si>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</si>
  <si>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</si>
  <si>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</si>
  <si>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</si>
  <si>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</si>
  <si>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</si>
  <si>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</si>
  <si>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</si>
  <si>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</si>
  <si>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</si>
  <si>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</si>
  <si>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</si>
  <si>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</si>
  <si>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</si>
  <si>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</si>
  <si>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</si>
  <si>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</si>
  <si>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</si>
  <si>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</si>
  <si>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</si>
  <si>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</si>
  <si>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</si>
  <si>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</si>
  <si>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</si>
  <si>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</si>
  <si>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</si>
  <si>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</si>
  <si>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</si>
  <si>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</si>
  <si>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</si>
  <si>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</si>
  <si>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</si>
  <si>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</si>
  <si>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</si>
  <si>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</si>
  <si>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</si>
  <si>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</si>
  <si>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</si>
  <si>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</si>
  <si>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</si>
  <si>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</si>
  <si>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</si>
  <si>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</si>
  <si>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</si>
  <si>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</si>
  <si>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</si>
  <si>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</si>
  <si>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</si>
  <si>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</si>
  <si>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</si>
  <si>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</si>
  <si>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</si>
  <si>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</si>
  <si>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</si>
  <si>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</si>
  <si>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</si>
  <si>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</si>
  <si>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</si>
  <si>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</si>
  <si>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</si>
  <si>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</si>
  <si>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</si>
  <si>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</si>
  <si>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</si>
  <si>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</si>
  <si>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</si>
  <si>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</si>
  <si>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</si>
  <si>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</si>
  <si>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</si>
  <si>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</si>
  <si>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</si>
  <si>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</si>
  <si>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</si>
  <si>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</si>
  <si>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</si>
  <si>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</si>
  <si>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</si>
  <si>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</si>
  <si>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</si>
  <si>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</si>
  <si>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</si>
  <si>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</si>
  <si>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</si>
  <si>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</si>
  <si>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</si>
  <si>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</si>
  <si>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</si>
  <si>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</si>
  <si>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</si>
  <si>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</si>
  <si>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</si>
  <si>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</si>
  <si>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</si>
  <si>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</si>
  <si>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</si>
  <si>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</si>
  <si>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</si>
  <si>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</si>
  <si>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</si>
  <si>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</si>
  <si>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</si>
  <si>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</si>
  <si>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</si>
  <si>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</si>
  <si>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</si>
  <si>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</si>
  <si>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</si>
  <si>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</si>
  <si>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</si>
  <si>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</si>
  <si>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</si>
  <si>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</si>
  <si>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</si>
  <si>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</si>
  <si>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</si>
  <si>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</si>
  <si>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</si>
  <si>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</si>
  <si>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</si>
  <si>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</si>
  <si>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</si>
  <si>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</si>
  <si>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</si>
  <si>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</si>
  <si>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</si>
  <si>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</si>
  <si>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</si>
  <si>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</si>
  <si>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</si>
  <si>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</si>
  <si>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</si>
  <si>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</si>
  <si>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</si>
  <si>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</si>
  <si>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</si>
  <si>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</si>
  <si>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</si>
  <si>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</si>
  <si>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</si>
  <si>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</si>
  <si>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</si>
  <si>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</si>
  <si>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</si>
  <si>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</si>
  <si>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</si>
  <si>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</si>
  <si>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</si>
  <si>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</si>
  <si>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</si>
  <si>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</si>
  <si>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</si>
  <si>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</si>
  <si>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</si>
  <si>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</si>
  <si>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</si>
  <si>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</si>
  <si>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</si>
  <si>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</si>
  <si>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</si>
  <si>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</si>
  <si>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</si>
  <si>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</si>
  <si>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</si>
  <si>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</si>
  <si>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</si>
  <si>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</si>
  <si>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</si>
  <si>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</si>
  <si>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</si>
  <si>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</si>
  <si>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</si>
  <si>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</si>
  <si>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</si>
  <si>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</si>
  <si>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</si>
  <si>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</si>
  <si>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</si>
  <si>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</si>
  <si>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</si>
  <si>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</si>
  <si>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</si>
  <si>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</si>
  <si>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</si>
  <si>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</si>
  <si>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</si>
  <si>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</si>
  <si>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</si>
  <si>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</si>
  <si>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</si>
  <si>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</si>
  <si>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</si>
  <si>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</si>
  <si>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</si>
  <si>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</si>
  <si>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</si>
  <si>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</si>
  <si>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</si>
  <si>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</si>
  <si>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</si>
  <si>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</si>
  <si>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</si>
  <si>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</si>
  <si>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</si>
  <si>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</si>
  <si>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</si>
  <si>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</si>
  <si>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</si>
  <si>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</si>
  <si>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</si>
  <si>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</si>
  <si>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</si>
  <si>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</si>
  <si>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</si>
  <si>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</si>
  <si>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</si>
  <si>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</si>
  <si>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</si>
  <si>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</si>
  <si>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</si>
  <si>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</si>
  <si>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</si>
  <si>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</si>
  <si>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</si>
  <si>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</si>
  <si>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</si>
  <si>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</si>
  <si>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</si>
  <si>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</si>
  <si>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</si>
  <si>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</si>
  <si>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</si>
  <si>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</si>
  <si>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</si>
  <si>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</si>
  <si>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</si>
  <si>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</si>
  <si>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</si>
  <si>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</si>
  <si>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</si>
  <si>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</si>
  <si>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</si>
  <si>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</si>
  <si>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</si>
  <si>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</si>
  <si>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</si>
  <si>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</si>
  <si>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</si>
  <si>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</si>
  <si>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</si>
  <si>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</si>
  <si>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</si>
  <si>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</si>
  <si>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</si>
  <si>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</si>
  <si>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</si>
  <si>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</si>
  <si>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</si>
  <si>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</si>
  <si>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</si>
  <si>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</si>
  <si>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</si>
  <si>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</si>
  <si>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</si>
  <si>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</si>
  <si>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</si>
  <si>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</si>
  <si>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</si>
  <si>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</si>
  <si>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</si>
  <si>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</si>
  <si>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</si>
  <si>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</si>
  <si>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</si>
  <si>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</si>
  <si>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</si>
  <si>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</si>
  <si>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</si>
  <si>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</si>
  <si>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</si>
  <si>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</si>
  <si>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</si>
  <si>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</si>
  <si>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</si>
  <si>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</si>
  <si>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</si>
  <si>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</si>
  <si>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</si>
  <si>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</si>
  <si>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</si>
  <si>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</si>
  <si>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</si>
  <si>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</si>
  <si>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</si>
  <si>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</si>
  <si>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</si>
  <si>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</si>
  <si>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</si>
  <si>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</si>
  <si>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</si>
  <si>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</si>
  <si>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</si>
  <si>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</si>
  <si>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</si>
  <si>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</si>
  <si>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</si>
  <si>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</si>
  <si>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</si>
  <si>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</si>
  <si>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</si>
  <si>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</si>
  <si>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</si>
  <si>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</si>
  <si>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</si>
  <si>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</si>
  <si>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</si>
  <si>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</si>
  <si>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</si>
  <si>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</si>
  <si>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</si>
  <si>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</si>
  <si>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</si>
  <si>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</si>
  <si>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</si>
  <si>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</si>
  <si>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</si>
  <si>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</si>
  <si>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</si>
  <si>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</si>
  <si>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</si>
  <si>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</si>
  <si>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</si>
  <si>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</si>
  <si>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</si>
  <si>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</si>
  <si>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</si>
  <si>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</si>
  <si>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</si>
  <si>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</si>
  <si>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</si>
  <si>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</si>
  <si>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</si>
  <si>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</si>
  <si>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</si>
  <si>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</si>
  <si>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</si>
  <si>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</si>
  <si>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</si>
  <si>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</si>
  <si>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</si>
  <si>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</si>
  <si>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</si>
  <si>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</si>
  <si>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</si>
  <si>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</si>
  <si>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</si>
  <si>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</si>
  <si>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</si>
  <si>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</si>
  <si>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</si>
  <si>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</si>
  <si>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</si>
  <si>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</si>
  <si>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</si>
  <si>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</si>
  <si>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</si>
  <si>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</si>
  <si>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</si>
  <si>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</si>
  <si>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</si>
  <si>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</si>
  <si>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</si>
  <si>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</si>
  <si>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</si>
  <si>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</si>
  <si>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</si>
  <si>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</si>
  <si>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</si>
  <si>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</si>
  <si>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</si>
  <si>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</si>
  <si>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</si>
  <si>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</si>
  <si>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</si>
  <si>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</si>
  <si>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</si>
  <si>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</si>
  <si>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</si>
  <si>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</si>
  <si>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</si>
  <si>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</si>
  <si>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</si>
  <si>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</si>
  <si>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</si>
  <si>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</si>
  <si>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</si>
  <si>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</si>
  <si>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</si>
  <si>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</si>
  <si>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</si>
  <si>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</si>
  <si>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</si>
  <si>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</si>
  <si>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</si>
  <si>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</si>
  <si>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</si>
  <si>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</si>
  <si>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</si>
  <si>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</si>
  <si>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</si>
  <si>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</si>
  <si>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</si>
  <si>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</si>
  <si>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</si>
  <si>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</si>
  <si>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</si>
  <si>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</si>
  <si>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</si>
  <si>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</si>
  <si>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</si>
  <si>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</si>
  <si>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</si>
  <si>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</si>
  <si>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</si>
  <si>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</si>
  <si>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</si>
  <si>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</si>
  <si>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</si>
  <si>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</si>
  <si>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</si>
  <si>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</si>
  <si>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</si>
  <si>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</si>
  <si>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</si>
  <si>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</si>
  <si>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</si>
  <si>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</si>
  <si>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</si>
  <si>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</si>
  <si>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</si>
  <si>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</si>
  <si>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</si>
  <si>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</si>
  <si>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</si>
  <si>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</si>
  <si>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</si>
  <si>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</si>
  <si>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</si>
  <si>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</si>
  <si>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</si>
  <si>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</si>
  <si>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</si>
  <si>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</si>
  <si>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</si>
  <si>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</si>
  <si>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</si>
  <si>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</si>
  <si>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</si>
  <si>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</si>
  <si>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</si>
  <si>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</si>
  <si>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</si>
  <si>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</si>
  <si>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</si>
  <si>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</si>
  <si>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</si>
  <si>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</si>
  <si>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</si>
  <si>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</si>
  <si>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</si>
  <si>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</si>
  <si>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</si>
  <si>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</si>
  <si>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</si>
  <si>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</si>
  <si>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</si>
  <si>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</si>
  <si>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</si>
  <si>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</si>
  <si>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</si>
  <si>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</si>
  <si>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</si>
  <si>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</si>
  <si>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</si>
  <si>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</si>
  <si>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</si>
  <si>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</si>
  <si>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</si>
  <si>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</si>
  <si>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</si>
  <si>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</si>
  <si>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</si>
  <si>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</si>
  <si>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</si>
  <si>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</si>
  <si>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</si>
  <si>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</si>
  <si>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</si>
  <si>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</si>
  <si>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</si>
  <si>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</si>
  <si>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</si>
  <si>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</si>
  <si>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</si>
  <si>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</si>
  <si>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</si>
  <si>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</si>
  <si>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</si>
  <si>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</si>
  <si>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</si>
  <si>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</si>
  <si>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</si>
  <si>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</si>
  <si>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</si>
  <si>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</si>
  <si>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</si>
  <si>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</si>
  <si>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</si>
  <si>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</si>
  <si>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</si>
  <si>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</si>
  <si>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</si>
  <si>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</si>
  <si>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</si>
  <si>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</si>
  <si>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</si>
  <si>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</si>
  <si>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</si>
  <si>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</si>
  <si>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</si>
  <si>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</si>
  <si>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</si>
  <si>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</si>
  <si>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</si>
  <si>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</si>
  <si>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</si>
  <si>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</si>
  <si>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</si>
  <si>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</si>
  <si>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</si>
  <si>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</si>
  <si>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</si>
  <si>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</si>
  <si>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</si>
  <si>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</si>
  <si>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</si>
  <si>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</si>
  <si>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</si>
  <si>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</si>
  <si>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</si>
  <si>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</si>
  <si>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</si>
  <si>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</si>
  <si>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</si>
  <si>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</si>
  <si>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</si>
  <si>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</si>
  <si>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</si>
  <si>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</si>
  <si>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</si>
  <si>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</si>
  <si>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</si>
  <si>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</si>
  <si>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</si>
  <si>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</si>
  <si>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</si>
  <si>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</si>
  <si>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</si>
  <si>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</si>
  <si>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</si>
  <si>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</si>
  <si>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</si>
  <si>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</si>
  <si>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</si>
  <si>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</si>
  <si>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</si>
  <si>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</si>
  <si>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</si>
  <si>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</si>
  <si>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</si>
  <si>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</si>
  <si>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</si>
  <si>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</si>
  <si>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</si>
  <si>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</si>
  <si>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</si>
  <si>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</si>
  <si>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</si>
  <si>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</si>
  <si>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</si>
  <si>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</si>
  <si>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</si>
  <si>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</si>
  <si>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</si>
  <si>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</si>
  <si>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</si>
  <si>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</si>
  <si>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</si>
  <si>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</si>
  <si>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</si>
  <si>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</si>
  <si>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</si>
  <si>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</si>
  <si>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</si>
  <si>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</si>
  <si>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</si>
  <si>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</si>
  <si>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</si>
  <si>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</si>
  <si>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</si>
  <si>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</si>
  <si>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</si>
  <si>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</si>
  <si>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</si>
  <si>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</si>
  <si>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</si>
  <si>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</si>
  <si>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</si>
  <si>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</si>
  <si>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</si>
  <si>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</si>
  <si>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</si>
  <si>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</si>
  <si>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</si>
  <si>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</si>
  <si>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</si>
  <si>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</si>
  <si>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</si>
  <si>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</si>
  <si>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</si>
  <si>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</si>
  <si>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</si>
  <si>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</si>
  <si>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</si>
  <si>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</si>
  <si>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</si>
  <si>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</si>
  <si>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</si>
  <si>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</si>
  <si>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</si>
  <si>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</si>
  <si>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</si>
  <si>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</si>
  <si>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</si>
  <si>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</si>
  <si>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</si>
  <si>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</si>
  <si>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</si>
  <si>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</si>
  <si>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</si>
  <si>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</si>
  <si>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</si>
  <si>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</si>
  <si>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</si>
  <si>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</si>
  <si>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</si>
  <si>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</si>
  <si>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</si>
  <si>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</si>
  <si>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</si>
  <si>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</si>
  <si>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</si>
  <si>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</si>
  <si>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</si>
  <si>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</si>
  <si>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</si>
  <si>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</si>
  <si>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</si>
  <si>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</si>
  <si>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</si>
  <si>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</si>
  <si>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</si>
  <si>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</si>
  <si>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</si>
  <si>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</si>
  <si>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</si>
  <si>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</si>
  <si>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</si>
  <si>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</si>
  <si>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</si>
  <si>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</si>
  <si>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</si>
  <si>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</si>
  <si>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</si>
  <si>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</si>
  <si>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</si>
  <si>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</si>
  <si>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</si>
  <si>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</si>
  <si>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</si>
  <si>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</si>
  <si>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</si>
  <si>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</si>
  <si>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</si>
  <si>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</si>
  <si>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</si>
  <si>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</si>
  <si>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</si>
  <si>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</si>
  <si>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</si>
  <si>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</si>
  <si>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</si>
  <si>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</si>
  <si>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</si>
  <si>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</si>
  <si>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</si>
  <si>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</si>
  <si>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</si>
  <si>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</si>
  <si>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</si>
  <si>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</si>
  <si>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</si>
  <si>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</si>
  <si>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</si>
  <si>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</si>
  <si>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</si>
  <si>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</si>
  <si>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</si>
  <si>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</si>
  <si>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</si>
  <si>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</si>
  <si>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</si>
  <si>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</si>
  <si>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</si>
  <si>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</si>
  <si>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</si>
  <si>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</si>
  <si>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</si>
  <si>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</si>
  <si>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</si>
  <si>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</si>
  <si>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</si>
  <si>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</si>
  <si>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</si>
  <si>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</si>
  <si>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</si>
  <si>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</si>
  <si>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</si>
  <si>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</si>
  <si>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</si>
  <si>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</si>
  <si>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</si>
  <si>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</si>
  <si>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</si>
  <si>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</si>
  <si>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</si>
  <si>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</si>
  <si>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</si>
  <si>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</si>
  <si>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</si>
  <si>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</si>
  <si>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</si>
  <si>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</si>
  <si>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</si>
  <si>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</si>
  <si>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</si>
  <si>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</si>
  <si>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</si>
  <si>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</si>
  <si>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</si>
  <si>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</si>
  <si>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</si>
  <si>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</si>
  <si>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</si>
  <si>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</si>
  <si>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</si>
  <si>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</si>
  <si>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</si>
  <si>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</si>
  <si>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</si>
  <si>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</si>
  <si>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</si>
  <si>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</si>
  <si>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</si>
  <si>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</si>
  <si>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</si>
  <si>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</si>
  <si>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</si>
  <si>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</si>
  <si>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</si>
  <si>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</si>
  <si>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</si>
  <si>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</si>
  <si>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</si>
  <si>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</si>
  <si>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</si>
  <si>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</si>
  <si>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</si>
  <si>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</si>
  <si>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</si>
  <si>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</si>
  <si>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</si>
  <si>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</si>
  <si>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</si>
  <si>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</si>
  <si>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</si>
  <si>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</si>
  <si>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</si>
  <si>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</si>
  <si>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</si>
  <si>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</si>
  <si>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</si>
  <si>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</si>
  <si>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</si>
  <si>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</si>
  <si>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</si>
  <si>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</si>
  <si>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</si>
  <si>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</si>
  <si>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</si>
  <si>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</si>
  <si>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</si>
  <si>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</si>
  <si>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</si>
  <si>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</si>
  <si>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</si>
  <si>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</si>
  <si>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</si>
  <si>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</si>
  <si>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</si>
  <si>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</si>
  <si>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</si>
  <si>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</si>
  <si>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</si>
  <si>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</si>
  <si>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</si>
  <si>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</si>
  <si>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</si>
  <si>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</si>
  <si>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</si>
  <si>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</si>
  <si>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</si>
  <si>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</si>
  <si>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</si>
  <si>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</si>
  <si>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</si>
  <si>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</si>
  <si>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</si>
  <si>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</si>
  <si>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</si>
  <si>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</si>
  <si>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</si>
  <si>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</si>
  <si>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</si>
  <si>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</si>
  <si>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</si>
  <si>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</si>
  <si>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</si>
  <si>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</si>
  <si>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</si>
  <si>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</si>
  <si>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</si>
  <si>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</si>
  <si>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</si>
  <si>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</si>
  <si>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</si>
  <si>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</si>
  <si>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</si>
  <si>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</si>
  <si>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</si>
  <si>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</si>
  <si>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</si>
  <si>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</si>
  <si>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</si>
  <si>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</si>
  <si>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</si>
  <si>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</si>
  <si>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</si>
  <si>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</si>
  <si>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</si>
  <si>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</si>
  <si>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</si>
  <si>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</si>
  <si>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</si>
  <si>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</si>
  <si>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</si>
  <si>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</si>
  <si>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</si>
  <si>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</si>
  <si>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</si>
  <si>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</si>
  <si>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</si>
  <si>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</si>
  <si>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</si>
  <si>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</si>
  <si>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</si>
  <si>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</si>
  <si>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</si>
  <si>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</si>
  <si>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</si>
  <si>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</si>
  <si>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</si>
  <si>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</si>
  <si>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</si>
  <si>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</si>
  <si>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</si>
  <si>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</si>
  <si>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</si>
  <si>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</si>
  <si>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</si>
  <si>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</si>
  <si>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</si>
  <si>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</si>
  <si>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</si>
  <si>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</si>
  <si>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</si>
  <si>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</si>
  <si>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</si>
  <si>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</si>
  <si>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</si>
  <si>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</si>
  <si>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</si>
  <si>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</si>
  <si>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</si>
  <si>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</si>
  <si>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</si>
  <si>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</si>
  <si>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</si>
  <si>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</si>
  <si>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</si>
  <si>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</si>
  <si>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</si>
  <si>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</si>
  <si>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</si>
  <si>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</si>
  <si>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</si>
  <si>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</si>
  <si>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</si>
  <si>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</si>
  <si>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</si>
  <si>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</si>
  <si>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</si>
  <si>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</si>
  <si>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</si>
  <si>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</si>
  <si>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</si>
  <si>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</si>
  <si>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</si>
  <si>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</si>
  <si>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</si>
  <si>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</si>
  <si>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</si>
  <si>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</si>
  <si>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</si>
  <si>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</si>
  <si>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</si>
  <si>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</si>
  <si>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</si>
  <si>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</si>
  <si>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</si>
  <si>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</si>
  <si>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</si>
  <si>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</si>
  <si>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</si>
  <si>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</si>
  <si>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</si>
  <si>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</si>
  <si>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</si>
  <si>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</si>
  <si>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</si>
  <si>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</si>
  <si>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</si>
  <si>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</si>
  <si>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</si>
  <si>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</si>
  <si>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</si>
  <si>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</si>
  <si>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</si>
  <si>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</si>
  <si>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</si>
  <si>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</si>
  <si>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</si>
  <si>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</si>
  <si>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</si>
  <si>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</si>
  <si>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</si>
  <si>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</si>
  <si>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</si>
  <si>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</si>
  <si>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</si>
  <si>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</si>
  <si>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</si>
  <si>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</si>
  <si>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</si>
  <si>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</si>
  <si>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</si>
  <si>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</si>
  <si>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</si>
  <si>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</si>
  <si>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</si>
  <si>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</si>
  <si>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</si>
  <si>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</si>
  <si>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</si>
  <si>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</si>
  <si>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</si>
  <si>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</si>
  <si>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</si>
  <si>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</si>
  <si>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</si>
  <si>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</si>
  <si>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</si>
  <si>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</si>
  <si>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</si>
  <si>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</si>
  <si>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</si>
  <si>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</si>
  <si>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</si>
  <si>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</si>
  <si>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</si>
  <si>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</si>
  <si>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</si>
  <si>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</si>
  <si>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</si>
  <si>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</si>
  <si>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</si>
  <si>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</si>
  <si>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</si>
  <si>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</si>
  <si>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</si>
  <si>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</si>
  <si>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</si>
  <si>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</si>
  <si>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</si>
  <si>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</si>
  <si>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</si>
  <si>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</si>
  <si>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</si>
  <si>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</si>
  <si>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</si>
  <si>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</si>
  <si>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</si>
  <si>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</si>
  <si>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</si>
  <si>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</si>
  <si>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</si>
  <si>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</si>
  <si>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</si>
  <si>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</si>
  <si>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</si>
  <si>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</si>
  <si>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</si>
  <si>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</si>
  <si>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</si>
  <si>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</si>
  <si>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</si>
  <si>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</si>
  <si>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</si>
  <si>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</si>
  <si>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</si>
  <si>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</si>
  <si>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</si>
  <si>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</si>
  <si>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</si>
  <si>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</si>
  <si>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</si>
  <si>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</si>
  <si>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</si>
  <si>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</si>
  <si>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</si>
  <si>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</si>
  <si>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</si>
  <si>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</si>
  <si>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</si>
  <si>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</si>
  <si>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</si>
  <si>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</si>
  <si>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</si>
  <si>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</si>
  <si>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</si>
  <si>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</si>
  <si>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</si>
  <si>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</si>
  <si>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</si>
  <si>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</si>
  <si>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</si>
  <si>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</si>
  <si>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</si>
  <si>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</si>
  <si>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</si>
  <si>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</si>
  <si>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</si>
  <si>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</si>
  <si>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</si>
  <si>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</si>
  <si>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</si>
  <si>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</si>
  <si>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</si>
  <si>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</si>
  <si>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</si>
  <si>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</si>
  <si>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</si>
  <si>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</si>
  <si>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</si>
  <si>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</si>
  <si>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</si>
  <si>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</si>
  <si>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</si>
  <si>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</si>
  <si>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</si>
  <si>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</si>
  <si>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</si>
  <si>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</si>
  <si>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</si>
  <si>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</si>
  <si>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</si>
  <si>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</si>
  <si>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</si>
  <si>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</si>
  <si>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</si>
  <si>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</si>
  <si>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</si>
  <si>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</si>
  <si>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</si>
  <si>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</si>
  <si>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</si>
  <si>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</si>
  <si>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</si>
  <si>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</si>
  <si>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</si>
  <si>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</si>
  <si>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</si>
  <si>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</si>
  <si>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</si>
  <si>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</si>
  <si>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</si>
  <si>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</si>
  <si>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</si>
  <si>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</si>
  <si>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</si>
  <si>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</si>
  <si>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</si>
  <si>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</si>
  <si>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</si>
  <si>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</si>
  <si>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</si>
  <si>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</si>
  <si>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</si>
  <si>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</si>
  <si>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</si>
  <si>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</si>
  <si>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</si>
  <si>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</si>
  <si>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</si>
  <si>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</si>
  <si>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</si>
  <si>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</si>
  <si>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</si>
  <si>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</si>
  <si>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</si>
  <si>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</si>
  <si>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</si>
  <si>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</si>
  <si>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</si>
  <si>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</si>
  <si>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</si>
  <si>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</si>
  <si>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</si>
  <si>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</si>
  <si>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</si>
  <si>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</si>
  <si>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</si>
  <si>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</si>
  <si>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</si>
  <si>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</si>
  <si>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</si>
  <si>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</si>
  <si>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</si>
  <si>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</si>
  <si>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</si>
  <si>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</si>
  <si>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</si>
  <si>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</si>
  <si>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</si>
  <si>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</si>
  <si>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</si>
  <si>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</si>
  <si>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</si>
  <si>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</si>
  <si>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</si>
  <si>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</si>
  <si>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</si>
  <si>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</si>
  <si>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</si>
  <si>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</si>
  <si>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</si>
  <si>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25 MIN</t>
  </si>
  <si>
    <t>PCM-20251126-00000792</t>
  </si>
  <si>
    <t xml:space="preserve">2025-11-26 10:51:20
</t>
  </si>
  <si>
    <t>90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</si>
  <si>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</si>
  <si>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</si>
  <si>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</si>
  <si>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</si>
  <si>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</si>
  <si>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</si>
  <si>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</si>
  <si>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</si>
  <si>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</si>
  <si>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</si>
  <si>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</si>
  <si>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</si>
  <si>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</si>
  <si>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</si>
  <si>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PCM-20251126-00000765</t>
  </si>
  <si>
    <t>EM Team on the way ETA: 50 Mins</t>
  </si>
  <si>
    <t>PCM-20251126-00000613</t>
  </si>
  <si>
    <t xml:space="preserve">team at site TS </t>
  </si>
  <si>
    <t>PCM-20251126-00000783</t>
  </si>
  <si>
    <t>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</si>
</sst>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3" dataDxfId="22" headerRowBorderDxfId="20" tableBorderDxfId="21">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7" headerRowBorderDxfId="5" tableBorderDxfId="6">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324.54148148147942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45987.489907407406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45987.489907407406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45987.489907407406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45987.489907407406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45987.489907407406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45987.489907407406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45987.489907407406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45987.489907407406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45987.489907407406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45987.489907407406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45987.489907407406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45987.489907407406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45987.489907407406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45987.489907407406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45987.489907407406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45987.489907407406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45987.489907407406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45987.489907407406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45987.489907407406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45987.489907407406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45987.489907407406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45987.489907407406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45987.489907407406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45987.489907407406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45987.489907407406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45987.489907407406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45987.489907407406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45987.489907407406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45987.489907407406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45987.489907407406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45987.489907407406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45987.489907407406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45987.489907407406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45987.489907407406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45987.489907407406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45987.489907407406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45987.489907407406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45987.489907407406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45987.489907407406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45987.489907407406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45987.489907407406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45987.489907407406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45987.489907407406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45987.489907407406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45987.489907407406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45987.489907407406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45987.489907407406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45987.489907407406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45987.489907407406</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45987.489907407406</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162.49006967592868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3.102488657408685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9.4583564816275612E-2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0.11044004630093696</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45987.48990763889</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3.2430787039629649E-2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45987.48990763889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45987.48990763889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45987.48990763889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45987.48990763889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45987.48990763889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45987.48990763889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45987.48990763889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45987.48990763889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45987.48990763889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45987.48990763889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45987.48990763889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45987.48990763889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45987.48990763889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45987.48990763889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45987.48990763889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45987.48990763889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45987.48990763889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45987.48990763889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45987.48990763889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45987.48990763889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45987.48990763889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45987.48990763889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45987.48990763889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45987.48990763889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45987.48990763889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45987.48990763889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45987.48990763889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45987.48990763889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45987.48990763889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45987.48990763889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45987.48990763889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45987.48990763889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45987.48990763889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45987.48990763889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45987.48990763889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45987.48990763889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45987.48990763889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45987.48990763889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45987.48990763889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45987.48990763889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45987.48990763889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45987.48990763889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45987.48990763889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45987.48990763889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45987.48990763889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45987.48990763889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45987.48990763889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45987.48990763889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45987.48990763889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45987.48990763889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45987.48990763889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45987.48990763889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45987.48990763889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45987.48990763889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45987.48990763889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45987.48990763889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45987.48990763889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45987.48990763889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45987.48990763889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45987.48990763889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45987.48990763889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45987.48990763889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45987.48990763889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45987.48990763889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45987.48990763889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45987.48990763889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45987.48990763889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45987.48990763889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45987.48990763889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45987.48990763889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45987.48990763889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45987.48990763889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45987.48990763889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45987.48990763889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45987.48990763889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45987.48990763889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45987.48990763889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45987.48990763889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45987.48990763889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45987.48990763889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45987.48990763889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45987.48990763889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45987.48990763889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45987.48990763889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45987.48990763889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45987.48990763889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45987.48990763889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45987.48990763889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45987.48990763889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45987.48990763889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45987.48990763889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45987.48990763889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45987.48990763889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45987.48990763889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45987.48990763889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45987.48990763889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45987.48990763889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45987.48990763889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45987.48990763889</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45987.48990763889</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45987.48990763889</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45987.48990763889</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45987.48990763889</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45987.48990763889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45987.48990763889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45987.48990763889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45987.48990763889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45987.48990763889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45987.48990763889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45987.48990763889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45987.48990763889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45987.48990763889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45987.48990763889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45987.48990763889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45987.48990763889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45987.48990763889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45987.48990763889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45987.48990763889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45987.48990763889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45987.48990763889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45987.48990763889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45987.48990763889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45987.48990763889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45987.48990763889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45987.48990763889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45987.48990763889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45987.48990763889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45987.48990763889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45987.48990763889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45987.48990763889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45987.48990763889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45987.48990763889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45987.48990763889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45987.48990763889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45987.48990763889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45987.48990763889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45987.48990763889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45987.48990763889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45987.48990763889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45987.48990763889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45987.48990763889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45987.48990763889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45987.48990763889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45987.48990763889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45987.48990763889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45987.48990763889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45987.48990763889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45987.48990763889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45987.48990763889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45987.48990763889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45987.48990763889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45987.48990763889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45987.48990763889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45987.48990763889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45987.48990763889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45987.48990763889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45987.48990763889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45987.48990763889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45987.48990763889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45987.48990763889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45987.48990763889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45987.48990763889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45987.48990763889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45987.48990763889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45987.48990763889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45987.48990763889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45987.48990763889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45987.48990763889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45987.48990763889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45987.48990763889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45987.48990763889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45987.48990763889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45987.48990763889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45987.48990763889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45987.48990763889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45987.48990763889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45987.48990763889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45987.48990763889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45987.48990763889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45987.48990763889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45987.48990763889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45987.48990763889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45987.48990763889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45987.48990763889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45987.48990763889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45987.48990763889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45987.48990763889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45987.48990763889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45987.48990763889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45987.48990763889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45987.48990763889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45987.48990763889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45987.48990763889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45987.48990763889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45987.48990763889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45987.48990763889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45987.48990763889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45987.48990763889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45987.48990763889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45987.48990763889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45987.48990763889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45987.48990763889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45987.48990763889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45987.48990763889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45987.48990763889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45987.48990763889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45987.48990763889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45987.48990763889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45987.48990763889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45987.48990763889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45987.48990763889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45987.48990763889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45987.48990763889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45987.48990763889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45987.48990763889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45987.48990763889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45987.48990763889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45987.48990763889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45987.48990763889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45987.48990763889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45987.48990763889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45987.48990763889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45987.48990763889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45987.48990763889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45987.48990763889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45987.48990763889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45987.48990763889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45987.48990763889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45987.48990763889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45987.48990763889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45987.48990763889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45987.48990763889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45987.48990763889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45987.48990763889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45987.48990763889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45987.48990763889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45987.48990763889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45987.48990763889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45987.48990763889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45987.48990763889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45987.48990763889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45987.48990763889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45987.48990763889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45987.48990763889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45987.48990763889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45987.48990763889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45987.48990763889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45987.48990763889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45987.48990763889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45987.48990763889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45987.48990763889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45987.48990763889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45987.48990763889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45987.48990763889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45987.48990763889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45987.48990763889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45987.48990763889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45987.48990763889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45987.48990763889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45987.48990763889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45987.48990763889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45987.48990763889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45987.48990763889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45987.48990763889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45987.48990763889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45987.48990763889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45987.48990763889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45987.48990763889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45987.48990763889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45987.48990763889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45987.48990763889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45987.48990763889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45987.48990763889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45987.48990763889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45987.48990763889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45987.48990763889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45987.48990763889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45987.48990763889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45987.48990763889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45987.48990763889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45987.48990763889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45987.48990763889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45987.48990763889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45987.48990763889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45987.48990763889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45987.48990763889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45987.48990763889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45987.48990763889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45987.48990763889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45987.48990763889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45987.48990763889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45987.48990763889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45987.48990763889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45987.48990763889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45987.48990763889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45987.48990763889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45987.48990763889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45987.48990763889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45987.48990763889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45987.48990763889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45987.48990763889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45987.48990763889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45987.48990763889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45987.48990763889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45987.48990763889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45987.48990763889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45987.48990763889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45987.48990763889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45987.48990763889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45987.48990763889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45987.48990763889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45987.48990763889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45987.48990763889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45987.48990763889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45987.48990763889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45987.48990763889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45987.48990763889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45987.48990763889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45987.48990763889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45987.48990763889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45987.48990763889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45987.48990763889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45987.48990763889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45987.48990763889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45987.48990763889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45987.48990763889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45987.48990763889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45987.48990763889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45987.48990763889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45987.48990763889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45987.48990763889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45987.48990763889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45987.48990763889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45987.48990763889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45987.48990763889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45987.48990763889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45987.48990763889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45987.48990763889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45987.48990763889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45987.48990763889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45987.48990763889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45987.48990763889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45987.48990763889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45987.48990763889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45987.48990763889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45987.48990763889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45987.48990763889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45987.48990763889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45987.48990763889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45987.48990763889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45987.48990763889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45987.48990763889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45987.48990763889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45987.48990763889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45987.48990763889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45987.48990763889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45987.48990763889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45987.48990763889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45987.48990763889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45987.48990763889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45987.48990763889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45987.48990763889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45987.48990763889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45987.48990763889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45987.48990763889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45987.48990763889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45987.48990763889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45987.48990763889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45987.48990763889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45987.48990763889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45987.48990763889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45987.48990763889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45987.48990763889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45987.48990763889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45987.48990763889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45987.48990763889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45987.48990763889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45987.48990763889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45987.48990763889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45987.48990763889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45987.48990763889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45987.48990763889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45987.48990763889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45987.48990763889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45987.48990763889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45987.48990763889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45987.48990763889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45987.48990763889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45987.48990763889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45987.48990763889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45987.48990763889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45987.48990763889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45987.48990763889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45987.48990763889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45987.48990763889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45987.48990763889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45987.48990763889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45987.48990763889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45987.48990763889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45987.48990763889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45987.48990763889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45987.48990763889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45987.48990763889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45987.48990763889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45987.48990763889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45987.48990763889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45987.48990763889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45987.48990763889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45987.48990763889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45987.48990763889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45987.48990763889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45987.48990763889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45987.48990763889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45987.48990763889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45987.48990763889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45987.48990763889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45987.48990763889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45987.48990763889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45987.48990763889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45987.48990763889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45987.48990763889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45987.48990763889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45987.48990763889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45987.48990763889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45987.48990763889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45987.48990763889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45987.48990763889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45987.48990763889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45987.48990763889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45987.48990763889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45987.48990763889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45987.48990763889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45987.48990763889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45987.48990763889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45987.48990763889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45987.48990763889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45987.48990763889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45987.48990763889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45987.48990763889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45987.48990763889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45987.48990763889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45987.48990763889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45987.48990763889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45987.48990763889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45987.48990763889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45987.48990763889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45987.48990763889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45987.48990763889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45987.48990763889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45987.48990763889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45987.48990763889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45987.48990763889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45987.48990763889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45987.48990763889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45987.48990763889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45987.48990763889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45987.48990763889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45987.48990763889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45987.48990763889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45987.48990763889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45987.48990763889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45987.48990763889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45987.48990763889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45987.48990763889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45987.48990763889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45987.48990763889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45987.48990763889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45987.48990763889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45987.48990763889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45987.48990763889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45987.48990763889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45987.48990763889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45987.48990763889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45987.48990763889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45987.48990763889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45987.48990763889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45987.48990763889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45987.48990763889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45987.48990763889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45987.48990763889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45987.48990763889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45987.48990763889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45987.48990763889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45987.48990763889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45987.48990763889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45987.48990763889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45987.48990763889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45987.48990763889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45987.48990763889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45987.48990763889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45987.48990763889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45987.48990763889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45987.48990763889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45987.48990763889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45987.48990763889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45987.48990763889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45987.48990763889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45987.48990763889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45987.48990763889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45987.48990763889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45987.48990763889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45987.48990763889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45987.48990763889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45987.48990763889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45987.48990763889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45987.48990763889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45987.48990763889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45987.48990763889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45987.48990763889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45987.48990763889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45987.48990763889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45987.48990763889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45987.48990763889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45987.48990763889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45987.48990763889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45987.48990763889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45987.48990763889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45987.48990763889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45987.48990763889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45987.48990763889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45987.48990763889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45987.48990763889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45987.48990763889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45987.48990763889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45987.48990763889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45987.48990763889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45987.48990763889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45987.48990763889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45987.48990763889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45987.48990763889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45987.48990763889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45987.48990763889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45987.48990763889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45987.48990763889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45987.48990763889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45987.48990763889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45987.48990763889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45987.48990763889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45987.48990763889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45987.48990763889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45987.48990763889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45987.48990763889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45987.48990763889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45987.48990763889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45987.48990763889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45987.48990763889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45987.48990763889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45987.48990763889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45987.48990763889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45987.48990763889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45987.48990763889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45987.48990763889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45987.48990763889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45987.48990763889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45987.48990763889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45987.48990763889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45987.48990763889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45987.48990763889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45987.48990763889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45987.48990763889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45987.48990763889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45987.48990763889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45987.48990763889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45987.48990763889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45987.48990763889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45987.48990763889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45987.48990763889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45987.48990763889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45987.48990763889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45987.48990763889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45987.48990763889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45987.48990763889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45987.48990763889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45987.48990763889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45987.48990763889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45987.48990763889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45987.48990763889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45987.48990763889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45987.48990763889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45987.48990763889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45987.48990763889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45987.48990763889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45987.48990763889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45987.48990763889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45987.48990763889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45987.48990763889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45987.48990763889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45987.48990763889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45987.48990763889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45987.48990763889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45987.48990763889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45987.48990763889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45987.48990763889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45987.48990763889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45987.48990763889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45987.48990763889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45987.48990763889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45987.48990763889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45987.48990763889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45987.48990763889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45987.48990763889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45987.48990763889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45987.48990763889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45987.48990763889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45987.48990763889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45987.48990763889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45987.48990763889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45987.48990763889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45987.48990763889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45987.48990763889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45987.48990763889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45987.48990763889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45987.48990763889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45987.48990763889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45987.48990763889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45987.48990763889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45987.48990763889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45987.48990763889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45987.48990763889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45987.48990763889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45987.48990763889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45987.48990763889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45987.48990763889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45987.48990763889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45987.48990763889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45987.48990763889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45987.48990763889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45987.48990763889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45987.48990763889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45987.48990763889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45987.48990763889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45987.48990763889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45987.48990763889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45987.48990763889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45987.48990763889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45987.48990763889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45987.48990763889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45987.48990763889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45987.48990763889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45987.48990763889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45987.48990763889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45987.48990763889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45987.48990763889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45987.48990763889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45987.48990763889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45987.48990763889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45987.48990763889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45987.48990763889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45987.48990763889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45987.48990763889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45987.48990763889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45987.48990763889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45987.48990763889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45987.48990763889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45987.48990763889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45987.48990763889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45987.48990763889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45987.48990763889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45987.48990763889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45987.48990763889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45987.48990763889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45987.48990763889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45987.48990763889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45987.48990763889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45987.48990763889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45987.48990763889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45987.48990763889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45987.48990763889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45987.48990763889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45987.48990763889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45987.48990763889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45987.48990763889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45987.48990763889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45987.48990763889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45987.48990763889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45987.48990763889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45987.48990763889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45987.48990763889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45987.48990763889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45987.48990763889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45987.48990763889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45987.48990763889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45987.48990763889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45987.48990763889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45987.48990763889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45987.48990763889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45987.48990763889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45987.48990763889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45987.48990763889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45987.48990763889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45987.48990763889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45987.48990763889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45987.48990763889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45987.48990763889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45987.48990763889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45987.48990763889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45987.48990763889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45987.48990763889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45987.48990763889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45987.48990763889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45987.48990763889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45987.48990763889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45987.48990763889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45987.48990763889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45987.48990763889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45987.48990763889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45987.48990763889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45987.48990763889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45987.48990763889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45987.48990763889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45987.48990763889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45987.48990763889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45987.48990763889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45987.48990763889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45987.48990763889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45987.48990763889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45987.48990763889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45987.48990763889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45987.48990763889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45987.48990763889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45987.48990763889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45987.48990763889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45987.48990763889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45987.48990763889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45987.48990763889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45987.48990763889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45987.48990763889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45987.48990763889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45987.48990763889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45987.48990763889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45987.48990763889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45987.48990763889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45987.48990763889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45987.48990763889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45987.48990763889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45987.48990763889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45987.48990763889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45987.48990763889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45987.48990763889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45987.48990763889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45987.48990763889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45987.48990763889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45987.48990763889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45987.48990763889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45987.48990763889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45987.48990763889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45987.48990763889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45987.48990763889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45987.48990763889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45987.48990763889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45987.48990763889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45987.48990763889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45987.48990763889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45987.48990763889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45987.48990763889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45987.48990763889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45987.48990763889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45987.48990763889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45987.48990763889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45987.48990763889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45987.48990763889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45987.48990763889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45987.48990763889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45987.48990763889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45987.48990763889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45987.48990763889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45987.48990763889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45987.48990763889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45987.48990763889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45987.48990763889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45987.48990763889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45987.48990763889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45987.48990763889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45987.48990763889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45987.48990763889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45987.48990763889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45987.48990763889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45987.48990763889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45987.48990763889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45987.48990763889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45987.48990763889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45987.48990763889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45987.48990763889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45987.48990763889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45987.48990763889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45987.48990763889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45987.48990763889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45987.48990763889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45987.48990763889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45987.48990763889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45987.48990763889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45987.48990763889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45987.48990763889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45987.48990763889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45987.48990763889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45987.48990763889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45987.48990763889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45987.48990763889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45987.48990763889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45987.48990763889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45987.48990763889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45987.48990763889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45987.48990763889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45987.48990763889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45987.48990763889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45987.48990763889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45987.48990763889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45987.48990763889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45987.48990763889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45987.48990763889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45987.48990763889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45987.48990763889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45987.48990763889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45987.48990763889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45987.48990763889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45987.48990763889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45987.48990763889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45987.48990763889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45987.48990763889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45987.48990763889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45987.48990763889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45987.48990763889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45987.48990763889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45987.48990763889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45987.48990763889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45987.48990763889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45987.48990763889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45987.48990763889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45987.48990763889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45987.48990763889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45987.48990763889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45987.48990763889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45987.48990763889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45987.48990763889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45987.48990763889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45987.48990763889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45987.48990763889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45987.48990763889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45987.48990763889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45987.48990763889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45987.48990763889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45987.48990763889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45987.48990763889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45987.48990763889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45987.48990763889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45987.48990763889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45987.48990763889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45987.48990763889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45987.48990763889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45987.48990763889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45987.48990763889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45987.48990763889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45987.48990763889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45987.48990763889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45987.48990763889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45987.48990763889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45987.48990763889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45987.48990763889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45987.48990763889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45987.48990763889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45987.48990763889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45987.48990763889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45987.48990763889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45987.48990763889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45987.48990763889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45987.48990763889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45987.48990763889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45987.48990763889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45987.48990763889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45987.48990763889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45987.48990763889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45987.48990763889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45987.48990763889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45987.48990763889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45987.48990763889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45987.48990763889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45987.48990763889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45987.48990763889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45987.48990763889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45987.48990763889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45987.48990763889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45987.48990763889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45987.48990763889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45987.48990763889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45987.48990763889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45987.48990763889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45987.48990763889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45987.48990763889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45987.48990763889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45987.48990763889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45987.48990763889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45987.48990763889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45987.48990763889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45987.48990763889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45987.48990763889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45987.48990763889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45987.48990763889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45987.48990763889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45987.48990763889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45987.48990763889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45987.48990763889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45987.48990763889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45987.48990763889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45987.48990763889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45987.48990763889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45987.48990763889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45987.48990763889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45987.48990763889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45987.48990763889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45987.48990763889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45987.48990763889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45987.48990763889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45987.48990763889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45987.48990763889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45987.48990763889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45987.48990763889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45987.48990763889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45987.48990763889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45987.48990763889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45987.48990763889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45987.48990763889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45987.48990763889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45987.48990763889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45987.48990763889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45987.48990763889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45987.48990763889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45987.48990763889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45987.48990763889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45987.48990763889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45987.48990763889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45987.48990763889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45987.48990763889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45987.48990763889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45987.48990763889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45987.48990763889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45987.48990763889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45987.48990763889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45987.48990763889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45987.48990763889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45987.48990763889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45987.48990763889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45987.48990763889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45987.48990763889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45987.48990763889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45987.48990763889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45987.48990763889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45987.48990763889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45987.48990763889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45987.48990763889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45987.48990763889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45987.48990763889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45987.48990763889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45987.48990763889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45987.48990763889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45987.48990763889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45987.48990763889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45987.48990763889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45987.48990763889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45987.48990763889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45987.48990763889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45987.48990763889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45987.48990763889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45987.48990763889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45987.48990763889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45987.48990763889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45987.48990763889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45987.48990763889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45987.48990763889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45987.48990763889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45987.48990763889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45987.48990763889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45987.48990763889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45987.48990763889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45987.48990763889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45987.48990763889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45987.48990763889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45987.48990763889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45987.48990763889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45987.48990763889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45987.48990763889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45987.48990763889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45987.48990763889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45987.48990763889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45987.48990763889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45987.48990763889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45987.48990763889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45987.48990763889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45987.48990763889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45987.48990763889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45987.48990763889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45987.48990763889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45987.48990763889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45987.48990763889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45987.48990763889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45987.48990763889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45987.48990763889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45987.48990763889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45987.48990763889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45987.48990763889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45987.48990763889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45987.48990763889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45987.48990763889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45987.48990763889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45987.48990763889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45987.48990763889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45987.48990763889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45987.48990763889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45987.48990763889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45987.48990763889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45987.48990763889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45987.48990763889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45987.48990763889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45987.48990763889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45987.48990763889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45987.48990763889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45987.48990763889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45987.48990763889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45987.48990763889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45987.48990763889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45987.48990763889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45987.48990763889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45987.48990763889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45987.48990763889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45987.48990763889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45987.48990763889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45987.48990763889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45987.48990763889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45987.48990763889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45987.48990763889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45987.48990763889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45987.48990763889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45987.48990763889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45987.48990763889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45987.48990763889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45987.48990763889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45987.48990763889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45987.48990763889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45987.48990763889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45987.48990763889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45987.48990763889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45987.48990763889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45987.48990763889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45987.48990763889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45987.48990763889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45987.48990763889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45987.48990763889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45987.48990763889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45987.48990763889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45987.48990763889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45987.48990763889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45987.48990763889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45987.48990763889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45987.48990763889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45987.48990763889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45987.48990763889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45987.48990763889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45987.48990763889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45987.48990763889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284.00919004629395</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0.11421319444343681</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45987.48990763889</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45987.48990763889</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45987.48990763889</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45987.48990763889</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45987.48990763889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45987.48990763889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45987.48990763889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45987.48990763889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45987.48990763889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45987.48990763889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45987.48990763889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45987.48990763889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45987.48990763889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45987.48990763889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45987.48990763889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45987.48990763889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45987.48990763889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45987.48990763889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45987.48990763889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45987.48990763889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45987.48990763889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45987.48990763889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45987.48990763889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45987.48990763889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45987.48990763889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45987.48990763889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45987.48990763889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45987.48990763889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45987.48990763889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45987.48990763889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45987.48990763889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45987.48990763889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45987.48990763889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45987.48990763889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45987.48990763889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45987.48990763889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45987.48990763889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45987.48990763889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45987.48990763889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45987.48990763889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45987.48990763889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45987.48990763889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45987.48990763889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45987.48990763889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45987.48990763889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45987.48990763889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45987.48990763889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45987.48990763889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45987.48990763889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45987.48990763889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45987.48990763889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45987.48990763889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45987.48990763889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45987.48990763889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45987.48990763889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45987.48990763889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45987.48990763889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45987.48990763889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45987.48990763889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45987.48990763889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45987.48990763889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45987.48990763889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45987.48990763889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45987.48990763889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45987.48990763889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45987.48990763889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45987.48990763889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45987.48990763889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45987.48990763889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45987.48990763889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45987.48990763889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45987.48990763889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45987.48990763889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45987.48990763889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45987.48990763889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45987.48990763889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45987.48990763889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45987.48990763889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45987.48990763889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45987.48990763889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45987.48990763889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45987.48990763889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45987.48990763889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45987.48990763889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45987.48990763889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45987.48990763889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45987.48990763889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45987.48990763889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45987.48990763889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45987.48990763889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45987.48990763889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45987.48990763889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45987.48990763889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45987.48990763889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45987.48990763889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45987.48990763889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45987.48990763889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45987.48990763889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45987.48990763889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45987.48990763889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45987.48990763889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45987.48990763889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45987.48990763889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45987.48990763889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45987.48990763889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45987.48990763889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45987.48990763889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45987.48990763889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45987.48990763889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45987.48990763889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45987.48990763889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45987.48990763889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45987.48990763889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45987.48990763889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45987.48990763889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45987.48990763889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45987.48990763889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45987.48990763889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45987.48990763889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45987.48990763889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45987.48990763889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45987.48990763889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45987.48990763889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45987.48990763889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45987.48990763889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45987.48990763889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45987.48990763889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45987.48990763889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45987.48990763889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45987.48990763889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45987.48990763889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45987.48990763889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45987.48990763889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45987.48990763889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45987.48990763889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45987.48990763889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45987.48990763889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45987.48990763889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45987.48990763889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45987.48990763889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45987.48990763889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45987.48990763889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45987.48990763889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45987.48990763889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45987.48990763889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45987.48990763889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45987.48990763889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45987.48990763889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45987.48990763889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45987.48990763889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45987.48990763889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45987.48990763889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45987.48990763889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45987.48990763889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45987.48990763889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45987.48990763889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45987.48990763889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45987.48990763889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45987.48990763889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45987.48990763889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45987.48990763889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45987.48990763889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45987.48990763889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45987.48990763889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45987.48990763889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45987.48990763889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45987.48990763889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45987.48990763889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45987.48990763889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45987.48990763889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45987.48990763889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45987.48990763889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45987.48990763889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45987.48990763889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45987.48990763889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45987.48990763889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45987.48990763889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45987.48990763889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45987.48990763889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45987.48990763889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45987.48990763889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45987.48990763889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45987.48990763889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45987.48990763889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45987.48990763889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45987.48990763889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45987.48990763889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45987.48990763889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45987.48990763889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45987.48990763889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45987.48990763889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45987.48990763889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45987.48990763889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45987.48990763889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45987.48990763889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45987.48990763889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45987.48990763889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45987.48990763889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45987.48990763889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45987.48990763889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45987.48990763889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45987.48990763889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45987.48990763889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45987.48990763889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45987.48990763889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45987.48990763889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45987.48990763889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45987.48990763889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45987.48990763889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45987.48990763889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45987.48990763889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45987.48990763889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45987.48990763889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45987.48990763889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45987.48990763889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45987.48990763889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45987.48990763889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45987.48990763889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45987.48990763889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45987.48990763889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45987.48990763889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45987.48990763889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45987.48990763889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45987.48990763889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45987.48990763889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45987.48990763889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45987.48990763889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45987.48990763889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45987.48990763889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45987.48990763889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45987.48990763889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45987.48990763889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45987.48990763889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45987.48990763889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45987.48990763889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45987.48990763889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45987.48990763889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45987.48990763889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45987.48990763889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45987.48990763889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45987.48990763889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45987.48990763889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45987.48990763889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45987.48990763889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45987.48990763889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45987.48990763889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45987.48990763889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45987.48990763889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45987.48990763889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45987.48990763889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45987.48990763889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45987.48990763889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45987.48990763889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45987.48990763889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45987.48990763889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45987.48990763889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45987.48990763889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45987.48990763889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45987.48990763889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45987.48990763889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45987.48990763889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45987.48990763889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45987.48990763889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45987.48990763889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45987.48990763889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45987.48990763889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45987.48990763889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45987.48990763889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45987.48990763889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45987.48990763889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45987.48990763889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45987.48990763889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45987.48990763889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45987.48990763889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45987.48990763889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45987.48990763889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45987.48990763889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45987.48990763889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45987.48990763889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45987.48990763889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45987.48990763889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45987.48990763889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45987.48990763889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45987.48990763889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45987.48990763889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45987.48990763889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45987.48990763889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45987.48990763889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45987.48990763889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45987.48990763889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45987.48990763889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45987.48990763889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45987.48990763889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45987.48990763889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45987.48990763889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45987.48990763889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45987.48990763889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45987.48990763889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45987.48990763889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45987.48990763889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45987.48990763889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45987.48990763889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45987.48990763889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45987.48990763889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45987.48990763889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45987.48990763889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45987.48990763889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45987.48990763889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45987.48990763889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45987.48990763889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45987.48990763889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45987.48990763889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45987.48990763889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45987.48990763889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45987.48990763889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45987.48990763889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45987.48990763889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45987.48990763889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45987.48990763889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45987.48990763889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45987.48990763889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45987.48990763889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45987.48990763889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45987.48990763889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45987.48990763889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45987.48990763889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45987.48990763889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45987.48990763889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45987.48990763889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45987.48990763889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45987.48990763889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45987.48990763889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45987.48990763889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45987.48990763889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45987.48990763889</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45987.48990763889</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45987.48990763889</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45987.48990763889</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45987.48990763889</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95.657847453701834</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61.301030324073508</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38.82879652777774</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6.1166090277765761</v>
      </c>
      <c r="H5" s="119">
        <v>45981.360798611109</v>
      </c>
      <c r="I5" s="106" t="str">
        <f>IFERROR(VLOOKUP(D5,DB!A:F,6,0),"")</f>
        <v>SCECO</v>
      </c>
      <c r="J5" s="106" t="str">
        <f>IFERROR(VLOOKUP(D5,DB!A:G,7,0),"")</f>
        <v>Dead</v>
      </c>
      <c r="K5" s="106" t="s">
        <v>39133</v>
      </c>
      <c r="L5" s="106" t="str">
        <f>IFERROR(VLOOKUP(D5,DB!A:I,9,0),"")</f>
        <v>Latis</v>
      </c>
    </row>
    <row r="6" spans="1:13" s="39" customFormat="1">
      <c r="A6" s="37" t="s">
        <v>39134</v>
      </c>
      <c r="B6" s="37" t="str">
        <f>IFERROR(VLOOKUP(D6,DB!A:K,11,0),"")</f>
        <v>R5</v>
      </c>
      <c r="C6" s="37">
        <v>1</v>
      </c>
      <c r="D6" s="37" t="s">
        <v>38278</v>
      </c>
      <c r="E6" s="37" t="s">
        <v>39021</v>
      </c>
      <c r="F6" s="38">
        <v>45987.448657407411</v>
      </c>
      <c r="G6" s="108">
        <f ca="1">IFERROR(NOW()-F6,"")</f>
        <v>4.1250231479352806E-2</v>
      </c>
      <c r="H6" s="38">
        <v>45987.443101851852</v>
      </c>
      <c r="I6" s="37" t="str">
        <f>IFERROR(VLOOKUP(D6,DB!A:F,6,0),"")</f>
        <v>SCECO</v>
      </c>
      <c r="J6" s="37" t="str">
        <f>IFERROR(VLOOKUP(D6,DB!A:G,7,0),"")</f>
        <v>Haj Removal</v>
      </c>
      <c r="K6" s="37" t="s">
        <v>39135</v>
      </c>
      <c r="L6" s="37" t="str">
        <f>IFERROR(VLOOKUP(D6,DB!A:I,9,0),"")</f>
        <v>Latis</v>
      </c>
    </row>
    <row r="7" spans="1:13" s="39" customFormat="1">
      <c r="A7" s="37"/>
      <c r="B7" s="37" t="str">
        <f>IFERROR(VLOOKUP(D7,DB!A:K,11,0),"")</f>
        <v/>
      </c>
      <c r="C7" s="37"/>
      <c r="D7" s="37"/>
      <c r="E7" s="37"/>
      <c r="F7" s="38"/>
      <c r="G7" s="108">
        <f ca="1">IFERROR(NOW()-F7,"")</f>
        <v>45987.48990763889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45987.48990763889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45987.48990763889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45987.48990763889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45987.48990763889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45987.48990763889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45987.48990763889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45987.48990763889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45987.48990763889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45987.48990763889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45987.48990763889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45987.48990763889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45987.48990763889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45987.48990763889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45987.48990763889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45987.48990763889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45987.48990763889</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45987.48990763889</v>
      </c>
      <c r="H24" s="38"/>
      <c r="I24" s="37" t="str">
        <f>IFERROR(VLOOKUP(D24,DB!A:F,6,0),"")</f>
        <v/>
      </c>
      <c r="J24" s="37" t="str">
        <f>IFERROR(VLOOKUP(D24,DB!A:G,7,0),"")</f>
        <v/>
      </c>
      <c r="K24" s="37"/>
      <c r="L24" s="37" t="str">
        <f>IFERROR(VLOOKUP(D24,DB!A:I,9,0),"")</f>
        <v/>
      </c>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row r="36" spans="1:12">
      <c r="A36" s="142"/>
      <c r="B36" s="142"/>
      <c r="C36" s="142"/>
      <c r="D36" s="142"/>
      <c r="E36" s="142"/>
      <c r="F36" s="142"/>
      <c r="G36" s="142"/>
      <c r="H36" s="142"/>
      <c r="I36" s="142"/>
      <c r="J36" s="142"/>
      <c r="K36" s="142"/>
      <c r="L36" s="142"/>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39136</v>
      </c>
      <c r="B2" s="124" t="s">
        <v>5398</v>
      </c>
      <c r="C2" s="125">
        <v>1</v>
      </c>
      <c r="D2" s="124" t="s">
        <v>29348</v>
      </c>
      <c r="E2" s="106" t="s">
        <v>39021</v>
      </c>
      <c r="F2" s="126">
        <v>45987.385983796295</v>
      </c>
      <c r="G2" s="72">
        <f t="shared" ref="G2:G11" ca="1" si="0">IFERROR(NOW()-F2,"-")</f>
        <v>0.10392361111007631</v>
      </c>
      <c r="H2" s="126">
        <v>45987.380289351851</v>
      </c>
      <c r="I2" s="124" t="str">
        <f>IFERROR(VLOOKUP(D2,DB!A:F,6,0),"")</f>
        <v>Generator-SG</v>
      </c>
      <c r="J2" s="124" t="str">
        <f>IFERROR(VLOOKUP(D2,DB!A:G,7,0),"")</f>
        <v>Dead</v>
      </c>
      <c r="K2" s="127" t="s">
        <v>39137</v>
      </c>
      <c r="L2" s="128" t="str">
        <f>IFERROR(VLOOKUP(D2,DB!A:I,9,0),"")</f>
        <v>Latis</v>
      </c>
    </row>
    <row r="3" spans="1:16382" ht="31.5" customHeight="1">
      <c r="A3" s="123" t="s">
        <v>39138</v>
      </c>
      <c r="B3" s="124" t="s">
        <v>5398</v>
      </c>
      <c r="C3" s="125">
        <v>1</v>
      </c>
      <c r="D3" s="124" t="s">
        <v>34608</v>
      </c>
      <c r="E3" s="106" t="s">
        <v>39021</v>
      </c>
      <c r="F3" s="126">
        <v>45987.450231481482</v>
      </c>
      <c r="G3" s="72">
        <f ca="1">IFERROR(NOW()-F3,"-")</f>
        <v>3.9675925923802424E-2</v>
      </c>
      <c r="H3" s="126">
        <v>45987.455787037034</v>
      </c>
      <c r="I3" s="124"/>
      <c r="J3" s="124" t="str">
        <f>IFERROR(VLOOKUP(D3,DB!A:G,7,0),"")</f>
        <v>Vandalized</v>
      </c>
      <c r="K3" s="127" t="s">
        <v>39139</v>
      </c>
      <c r="L3" s="128" t="str">
        <f>IFERROR(VLOOKUP(D3,DB!A:I,9,0),"")</f>
        <v>Latis</v>
      </c>
    </row>
    <row r="4" spans="1:16382" ht="31.5" customHeight="1">
      <c r="A4"/>
      <c r="B4"/>
      <c r="C4" s="125"/>
      <c r="D4" s="122"/>
      <c r="E4" s="106"/>
      <c r="F4"/>
      <c r="G4" s="72">
        <f ca="1">IFERROR(NOW()-F4,"-")</f>
        <v>45987.489907407406</v>
      </c>
      <c r="H4"/>
      <c r="I4"/>
      <c r="J4" s="124" t="str">
        <f>IFERROR(VLOOKUP(D4,DB!A:G,7,0),"")</f>
        <v/>
      </c>
      <c r="K4" s="127"/>
      <c r="L4" s="128" t="str">
        <f>IFERROR(VLOOKUP(D4,DB!A:I,9,0),"")</f>
        <v/>
      </c>
    </row>
    <row r="5" spans="1:16382" ht="31.5" customHeight="1">
      <c r="A5"/>
      <c r="B5"/>
      <c r="C5" s="125"/>
      <c r="D5" s="122"/>
      <c r="E5" s="106"/>
      <c r="F5"/>
      <c r="G5" s="72">
        <f ca="1">IFERROR(NOW()-F5,"-")</f>
        <v>45987.489907407406</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45987.489907407406</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45987.489907407406</v>
      </c>
      <c r="H7"/>
      <c r="I7" s="124" t="str">
        <f>IFERROR(VLOOKUP(D7,DB!A:F,6,0),"")</f>
        <v/>
      </c>
      <c r="J7" s="124" t="str">
        <f>IFERROR(VLOOKUP(D7,DB!A:G,7,0),"")</f>
        <v/>
      </c>
      <c r="K7" s="127"/>
      <c r="L7" s="128" t="str">
        <f>IFERROR(VLOOKUP(D7,DB!A:I,9,0),"")</f>
        <v/>
      </c>
    </row>
    <row r="8" spans="1:16382" ht="31.5" customHeight="1">
      <c r="A8"/>
      <c r="B8"/>
      <c r="C8" s="125"/>
      <c r="D8" s="122"/>
      <c r="E8" s="106"/>
      <c r="F8"/>
      <c r="G8" s="72">
        <f ca="1">IFERROR(NOW()-F8,"-")</f>
        <v>45987.489907407406</v>
      </c>
      <c r="H8"/>
      <c r="I8" s="124" t="str">
        <f>IFERROR(VLOOKUP(D8,DB!A:F,6,0),"")</f>
        <v/>
      </c>
      <c r="J8" s="148" t="str">
        <f>IFERROR(VLOOKUP(D8,DB!A:G,7,0),"")</f>
        <v/>
      </c>
      <c r="K8" s="127"/>
      <c r="L8" s="149" t="str">
        <f>IFERROR(VLOOKUP(D8,DB!A:I,9,0),"")</f>
        <v/>
      </c>
    </row>
    <row r="9" spans="1:16382" ht="31.5" customHeight="1">
      <c r="A9"/>
      <c r="B9"/>
      <c r="C9" s="125"/>
      <c r="D9" s="122"/>
      <c r="E9" s="106"/>
      <c r="F9"/>
      <c r="G9" s="72">
        <f ca="1">IFERROR(NOW()-F9,"-")</f>
        <v>45987.489907407406</v>
      </c>
      <c r="H9"/>
      <c r="I9" s="124" t="str">
        <f>IFERROR(VLOOKUP(D9,DB!A:F,6,0),"")</f>
        <v/>
      </c>
      <c r="J9" s="148" t="str">
        <f>IFERROR(VLOOKUP(D9,DB!A:G,7,0),"")</f>
        <v/>
      </c>
      <c r="K9" s="127"/>
      <c r="L9" s="149" t="str">
        <f>IFERROR(VLOOKUP(D9,DB!A:I,9,0),"")</f>
        <v/>
      </c>
    </row>
    <row r="10" spans="1:16382" ht="31.5" customHeight="1">
      <c r="A10" s="123"/>
      <c r="B10" s="124" t="str">
        <f>IFERROR(VLOOKUP(D10,DB!A:K,11,0),"")</f>
        <v/>
      </c>
      <c r="C10" s="125"/>
      <c r="D10" s="124"/>
      <c r="E10" s="106"/>
      <c r="F10" s="126"/>
      <c r="G10" s="72">
        <f t="shared" ca="1" si="0"/>
        <v>45987.489907407406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t="shared" ca="1" si="0"/>
        <v>45987.489907407406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45987.489907407406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45987.489907407406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45987.489907407406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45987.489907407406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45987.489907407406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45987.489907407406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45987.489907407406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45987.489907407406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45987.489907407406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45987.489907407406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45987.489907407406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45987.489907407406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45987.489907407406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45987.489907407406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45987.489907407406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45987.489907407406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45987.489907407406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45987.489907407406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45987.489907407406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45987.489907407406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45987.489907407406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45987.489907407406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45987.489907407406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45987.489907407406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45987.489907407406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45987.489907407406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45987.489907407406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45987.489907407406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2"/>
      <c r="E40" s="106"/>
      <c r="F40" s="126"/>
      <c r="G40" s="72">
        <f ca="1">IFERROR(NOW()-F40,"-")</f>
        <v>45987.489907407406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45987.489907407406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45987.489907407406</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45987.489907407406</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45987.489907407406</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45987.489907407406</v>
      </c>
      <c r="H45" s="126"/>
      <c r="I45" s="124" t="str">
        <f>IFERROR(VLOOKUP(D45,DB!A:F,6,0),"")</f>
        <v/>
      </c>
      <c r="J45" s="124" t="str">
        <f>IFERROR(VLOOKUP(D45,DB!A:G,7,0),"")</f>
        <v/>
      </c>
      <c r="K45" s="127"/>
      <c r="L45" s="128"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2025-11-26T08:47:37Z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